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V:\Í VINNSLU\Flokkur FSR - innanhúss verknúmer\Vídd nr. 1 - Þjónusta\1400 Vefur FSR\Útgefið efni\"/>
    </mc:Choice>
  </mc:AlternateContent>
  <xr:revisionPtr revIDLastSave="0" documentId="8_{936BBB05-06A4-4313-8B26-5663CEA32473}" xr6:coauthVersionLast="47" xr6:coauthVersionMax="47" xr10:uidLastSave="{00000000-0000-0000-0000-000000000000}"/>
  <bookViews>
    <workbookView xWindow="-108" yWindow="-108" windowWidth="23256" windowHeight="12576" tabRatio="972" xr2:uid="{00000000-000D-0000-FFFF-FFFF00000000}"/>
  </bookViews>
  <sheets>
    <sheet name="Forsíða" sheetId="13" r:id="rId1"/>
    <sheet name="Tilboðsblað" sheetId="1" r:id="rId2"/>
    <sheet name="0 Hönnun og ráðgjöf" sheetId="12" r:id="rId3"/>
    <sheet name="1 Aðstaða og jarðvinna" sheetId="5" r:id="rId4"/>
    <sheet name="2 Burðarvirki" sheetId="6" r:id="rId5"/>
    <sheet name="3 Lagnir" sheetId="7" r:id="rId6"/>
    <sheet name="4 Rafkerfi" sheetId="8" r:id="rId7"/>
    <sheet name="5 Frágangur innanhúss" sheetId="9" r:id="rId8"/>
    <sheet name="6 Laus búnaður" sheetId="10" r:id="rId9"/>
    <sheet name="7 Frágangur utanhúss" sheetId="11" r:id="rId10"/>
    <sheet name="8 Frágangur lóðar" sheetId="4" r:id="rId11"/>
    <sheet name="9 Annað" sheetId="2" r:id="rId12"/>
  </sheets>
  <definedNames>
    <definedName name="_xlnm.Print_Titles" localSheetId="2">'0 Hönnun og ráðgjöf'!$2:$3</definedName>
    <definedName name="_xlnm.Print_Titles" localSheetId="3">'1 Aðstaða og jarðvinna'!$2:$3</definedName>
    <definedName name="_xlnm.Print_Titles" localSheetId="4">'2 Burðarvirki'!$2:$3</definedName>
    <definedName name="_xlnm.Print_Titles" localSheetId="5">'3 Lagnir'!$2:$3</definedName>
    <definedName name="_xlnm.Print_Titles" localSheetId="6">'4 Rafkerfi'!$2:$3</definedName>
    <definedName name="_xlnm.Print_Titles" localSheetId="7">'5 Frágangur innanhúss'!$2:$3</definedName>
    <definedName name="_xlnm.Print_Titles" localSheetId="8">'6 Laus búnaður'!$2:$3</definedName>
    <definedName name="_xlnm.Print_Titles" localSheetId="9">'7 Frágangur utanhúss'!$2:$3</definedName>
    <definedName name="_xlnm.Print_Titles" localSheetId="10">'8 Frágangur lóðar'!$2:$3</definedName>
    <definedName name="_xlnm.Print_Titles" localSheetId="11">'9 Annað'!$2:$3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F7" i="2" l="1"/>
  <c r="F10" i="2" s="1"/>
  <c r="D22" i="1" s="1"/>
  <c r="F8" i="2"/>
  <c r="F8" i="5"/>
  <c r="F7" i="5"/>
  <c r="F26" i="6"/>
  <c r="F8" i="4"/>
  <c r="F7" i="4"/>
  <c r="F10" i="4" s="1"/>
  <c r="F8" i="11"/>
  <c r="F7" i="11"/>
  <c r="F8" i="10"/>
  <c r="F7" i="10"/>
  <c r="F8" i="9"/>
  <c r="F7" i="9"/>
  <c r="F8" i="8"/>
  <c r="F7" i="8"/>
  <c r="F8" i="6"/>
  <c r="F7" i="7"/>
  <c r="F38" i="9"/>
  <c r="F37" i="9"/>
  <c r="F34" i="9"/>
  <c r="F35" i="9"/>
  <c r="F8" i="7"/>
  <c r="F9" i="7" s="1"/>
  <c r="A1" i="12"/>
  <c r="F5" i="12"/>
  <c r="F8" i="12" s="1"/>
  <c r="D13" i="1" s="1"/>
  <c r="F6" i="12"/>
  <c r="A1" i="5"/>
  <c r="F9" i="5"/>
  <c r="F10" i="5"/>
  <c r="F11" i="5"/>
  <c r="F16" i="5"/>
  <c r="F17" i="5"/>
  <c r="F18" i="5"/>
  <c r="F19" i="5"/>
  <c r="F21" i="5"/>
  <c r="F22" i="5"/>
  <c r="F23" i="5"/>
  <c r="F24" i="5"/>
  <c r="F26" i="5"/>
  <c r="F27" i="5"/>
  <c r="A1" i="6"/>
  <c r="F9" i="6"/>
  <c r="F10" i="6"/>
  <c r="F11" i="6"/>
  <c r="F15" i="6"/>
  <c r="F16" i="6"/>
  <c r="F20" i="6"/>
  <c r="F21" i="6"/>
  <c r="F22" i="6" s="1"/>
  <c r="F25" i="6"/>
  <c r="F27" i="6" s="1"/>
  <c r="F7" i="6"/>
  <c r="F30" i="6"/>
  <c r="F31" i="6"/>
  <c r="F35" i="6"/>
  <c r="F36" i="6"/>
  <c r="F40" i="6"/>
  <c r="F41" i="6"/>
  <c r="F42" i="6" s="1"/>
  <c r="A1" i="7"/>
  <c r="F12" i="7"/>
  <c r="F13" i="7"/>
  <c r="F14" i="7" s="1"/>
  <c r="F17" i="7"/>
  <c r="F18" i="7"/>
  <c r="F22" i="7"/>
  <c r="F23" i="7"/>
  <c r="F24" i="7" s="1"/>
  <c r="F27" i="7"/>
  <c r="F28" i="7"/>
  <c r="A1" i="8"/>
  <c r="F9" i="8"/>
  <c r="F13" i="8"/>
  <c r="F14" i="8"/>
  <c r="F18" i="8"/>
  <c r="F19" i="8"/>
  <c r="F20" i="8" s="1"/>
  <c r="F23" i="8"/>
  <c r="F24" i="8"/>
  <c r="F28" i="8"/>
  <c r="F29" i="8"/>
  <c r="F30" i="8" s="1"/>
  <c r="F33" i="8"/>
  <c r="F34" i="8"/>
  <c r="F35" i="8" s="1"/>
  <c r="A1" i="9"/>
  <c r="F9" i="9"/>
  <c r="F13" i="9"/>
  <c r="F14" i="9"/>
  <c r="F18" i="9"/>
  <c r="F19" i="9"/>
  <c r="F23" i="9"/>
  <c r="F24" i="9"/>
  <c r="F28" i="9"/>
  <c r="F29" i="9"/>
  <c r="F42" i="9"/>
  <c r="F43" i="9"/>
  <c r="F47" i="9"/>
  <c r="F49" i="9" s="1"/>
  <c r="F48" i="9"/>
  <c r="A1" i="10"/>
  <c r="F9" i="10"/>
  <c r="A1" i="11"/>
  <c r="F9" i="11"/>
  <c r="F13" i="11"/>
  <c r="F14" i="11"/>
  <c r="F18" i="11"/>
  <c r="F19" i="11"/>
  <c r="F23" i="11"/>
  <c r="F24" i="11"/>
  <c r="F28" i="11"/>
  <c r="F29" i="11"/>
  <c r="A1" i="4"/>
  <c r="F9" i="4"/>
  <c r="F13" i="4"/>
  <c r="F14" i="4"/>
  <c r="F18" i="4"/>
  <c r="F19" i="4"/>
  <c r="F20" i="4" s="1"/>
  <c r="F23" i="4"/>
  <c r="F24" i="4"/>
  <c r="F28" i="4"/>
  <c r="F29" i="4"/>
  <c r="F33" i="4"/>
  <c r="F34" i="4"/>
  <c r="F38" i="4"/>
  <c r="F39" i="4"/>
  <c r="B5" i="1"/>
  <c r="F37" i="6"/>
  <c r="F32" i="6"/>
  <c r="F25" i="9"/>
  <c r="F35" i="4"/>
  <c r="F39" i="9"/>
  <c r="F15" i="4" l="1"/>
  <c r="F10" i="9"/>
  <c r="F10" i="11"/>
  <c r="F30" i="9"/>
  <c r="F20" i="9"/>
  <c r="F25" i="8"/>
  <c r="F15" i="8"/>
  <c r="F29" i="7"/>
  <c r="F31" i="7" s="1"/>
  <c r="D16" i="1" s="1"/>
  <c r="F19" i="7"/>
  <c r="F28" i="5"/>
  <c r="F40" i="4"/>
  <c r="F30" i="4"/>
  <c r="F30" i="11"/>
  <c r="F20" i="11"/>
  <c r="F15" i="9"/>
  <c r="F10" i="8"/>
  <c r="F37" i="8" s="1"/>
  <c r="D17" i="1" s="1"/>
  <c r="F12" i="5"/>
  <c r="F25" i="4"/>
  <c r="F42" i="4" s="1"/>
  <c r="D21" i="1" s="1"/>
  <c r="F10" i="10"/>
  <c r="F12" i="10" s="1"/>
  <c r="D19" i="1" s="1"/>
  <c r="F12" i="6"/>
  <c r="F25" i="11"/>
  <c r="F15" i="11"/>
  <c r="F44" i="9"/>
  <c r="F52" i="9" s="1"/>
  <c r="D18" i="1" s="1"/>
  <c r="F17" i="6"/>
  <c r="F31" i="5"/>
  <c r="D14" i="1" s="1"/>
  <c r="F32" i="11" l="1"/>
  <c r="D20" i="1" s="1"/>
  <c r="F44" i="6"/>
  <c r="D15" i="1" s="1"/>
  <c r="D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A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Sláið inn heiti verks</t>
        </r>
      </text>
    </comment>
    <comment ref="A4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Sláið inn útboðsnúmer</t>
        </r>
      </text>
    </comment>
  </commentList>
</comments>
</file>

<file path=xl/sharedStrings.xml><?xml version="1.0" encoding="utf-8"?>
<sst xmlns="http://schemas.openxmlformats.org/spreadsheetml/2006/main" count="672" uniqueCount="363">
  <si>
    <t>##Verkheiti##</t>
  </si>
  <si>
    <t>TILBOÐSBLAÐ</t>
  </si>
  <si>
    <t>Heildartilboðsfjárhæð er með virðisaukaskatti.</t>
  </si>
  <si>
    <t>TILBOÐIÐ SUNDURLIÐAST ÞANNIG:</t>
  </si>
  <si>
    <t>FJÁRHÆÐ</t>
  </si>
  <si>
    <t>0</t>
  </si>
  <si>
    <t>HÖNNUN OG RÁÐGJÖF</t>
  </si>
  <si>
    <t>AÐSTAÐA OG JARÐVINNA</t>
  </si>
  <si>
    <t>BURÐARVIRKI</t>
  </si>
  <si>
    <t>LAGNIR</t>
  </si>
  <si>
    <t>RAFKERFI</t>
  </si>
  <si>
    <t>FRÁGANGUR INNANHÚSS</t>
  </si>
  <si>
    <t>LAUS BÚNAÐUR</t>
  </si>
  <si>
    <t>FRÁGANGUR UTANHÚSS</t>
  </si>
  <si>
    <t>FRÁGANGUR LÓÐAR</t>
  </si>
  <si>
    <t>HEILDARTILBOÐSFJÁRHÆÐ MEÐ VSK:</t>
  </si>
  <si>
    <t>Staður og dagsetning:</t>
  </si>
  <si>
    <t>Nafn bjóðanda og kennitala:</t>
  </si>
  <si>
    <t>Heimilisfang:</t>
  </si>
  <si>
    <t>Sími:</t>
  </si>
  <si>
    <t>Undirskrift bjóðanda:</t>
  </si>
  <si>
    <t>TILBOÐSSKRÁ</t>
  </si>
  <si>
    <t xml:space="preserve">  HEITI VERKÞÁTTAR</t>
  </si>
  <si>
    <t>MAGN</t>
  </si>
  <si>
    <t>EINING</t>
  </si>
  <si>
    <t>EININGARVERÐ</t>
  </si>
  <si>
    <t>HEILDARVERÐ</t>
  </si>
  <si>
    <t>KAFLI  9 - FÆRIST Á TILBOÐSBLAÐ:</t>
  </si>
  <si>
    <t>NR.</t>
  </si>
  <si>
    <t>9.1</t>
  </si>
  <si>
    <t>klst.</t>
  </si>
  <si>
    <t>1</t>
  </si>
  <si>
    <t>1.1</t>
  </si>
  <si>
    <t>1.2</t>
  </si>
  <si>
    <t>Aðstaða</t>
  </si>
  <si>
    <t>Jarðvinna</t>
  </si>
  <si>
    <t>1.1.1</t>
  </si>
  <si>
    <t>1.2.1</t>
  </si>
  <si>
    <t>KAFLI  1 - FÆRIST Á TILBOÐSBLAÐ:</t>
  </si>
  <si>
    <t>2</t>
  </si>
  <si>
    <t>3</t>
  </si>
  <si>
    <t>4</t>
  </si>
  <si>
    <t>5</t>
  </si>
  <si>
    <t>6</t>
  </si>
  <si>
    <t>7</t>
  </si>
  <si>
    <t>8</t>
  </si>
  <si>
    <t>0.1</t>
  </si>
  <si>
    <t>0.2</t>
  </si>
  <si>
    <t>Hönnun</t>
  </si>
  <si>
    <t>Ráðgjöf</t>
  </si>
  <si>
    <t>heild</t>
  </si>
  <si>
    <t>1.1.2</t>
  </si>
  <si>
    <t>Rekstur vinnusvæðis</t>
  </si>
  <si>
    <t>1.1.3</t>
  </si>
  <si>
    <t>Bráðabirgðagirðing í kringum vinnusvæði</t>
  </si>
  <si>
    <t>1.1.4</t>
  </si>
  <si>
    <t>Hlið</t>
  </si>
  <si>
    <t>Kafli 1.1 Aðstaða samtals:</t>
  </si>
  <si>
    <t>Gröftur</t>
  </si>
  <si>
    <t>1.2.2</t>
  </si>
  <si>
    <t>Fylling</t>
  </si>
  <si>
    <t>1.2.1.1</t>
  </si>
  <si>
    <t>Gröftur notaður til fyllinga að húsi og í lóð</t>
  </si>
  <si>
    <t>m³</t>
  </si>
  <si>
    <t>1.2.1.2</t>
  </si>
  <si>
    <t>Uppgreftri ekið burt</t>
  </si>
  <si>
    <t>1.2.1.3</t>
  </si>
  <si>
    <t>Gröftur fyrir frárennslislögnum</t>
  </si>
  <si>
    <t>1.2.1.4</t>
  </si>
  <si>
    <t>Varnir og merkingar við lagnaskurði</t>
  </si>
  <si>
    <t>Kafli 1.2 Jarðvinna samtals:</t>
  </si>
  <si>
    <t>1.2.2.1</t>
  </si>
  <si>
    <t>Fylling undir undirstöður</t>
  </si>
  <si>
    <t>1.2.2.2</t>
  </si>
  <si>
    <t>Fylling inn í grunn</t>
  </si>
  <si>
    <t>1.2.2.3</t>
  </si>
  <si>
    <t>Fylling í lóð og að undirstöðum með uppgröfnu efni</t>
  </si>
  <si>
    <t>1.2.2.4</t>
  </si>
  <si>
    <t>Sandur í kringum snjóbræðslurör</t>
  </si>
  <si>
    <t>m²</t>
  </si>
  <si>
    <t>1.2.3</t>
  </si>
  <si>
    <t>Einangrun sökkla og botnplötu</t>
  </si>
  <si>
    <t>1.2.3.1</t>
  </si>
  <si>
    <t>Einangrun sökkla, 75 mm</t>
  </si>
  <si>
    <t>Einangrun undir botnplötu, 75 mm</t>
  </si>
  <si>
    <t>1.2.3.2</t>
  </si>
  <si>
    <t>2.1</t>
  </si>
  <si>
    <t>Steypumót</t>
  </si>
  <si>
    <t>2.2</t>
  </si>
  <si>
    <t>2.1.1</t>
  </si>
  <si>
    <t>Mót fyrir undirstöður og botnplötu</t>
  </si>
  <si>
    <t>2.1.2</t>
  </si>
  <si>
    <t>Mót fyrir veggi og bita - sýnileg steypa</t>
  </si>
  <si>
    <t>2.1.3</t>
  </si>
  <si>
    <t>Mót fyrir veggi og bita - ekki sýnilegt</t>
  </si>
  <si>
    <t>2.1.4</t>
  </si>
  <si>
    <t>Mót fyrir loftplötu</t>
  </si>
  <si>
    <t>Kafli 2.1 Steypumót samtals:</t>
  </si>
  <si>
    <t>2.2.1</t>
  </si>
  <si>
    <t>Steypustyrktarstál - K10</t>
  </si>
  <si>
    <t>2.2.2</t>
  </si>
  <si>
    <t>Steypustyrktarstál - K12</t>
  </si>
  <si>
    <t>kg</t>
  </si>
  <si>
    <t>2.3</t>
  </si>
  <si>
    <t>Steinsteypa</t>
  </si>
  <si>
    <t>2.3.1</t>
  </si>
  <si>
    <t>Steypa í undirstöðum, C-25</t>
  </si>
  <si>
    <t>2.3.2</t>
  </si>
  <si>
    <t>Steypa í útveggjum, C-30</t>
  </si>
  <si>
    <t>Kafli 2.3 Steinsteypa samtals:</t>
  </si>
  <si>
    <t>4.1</t>
  </si>
  <si>
    <t>4.2</t>
  </si>
  <si>
    <t>Bendistál</t>
  </si>
  <si>
    <t>KAFLI  2 - FÆRIST Á TILBOÐSBLAÐ:</t>
  </si>
  <si>
    <t>2.4</t>
  </si>
  <si>
    <t>2.4.1</t>
  </si>
  <si>
    <t>2.4.2</t>
  </si>
  <si>
    <t>2.5</t>
  </si>
  <si>
    <t>2.5.1</t>
  </si>
  <si>
    <t>2.5.2</t>
  </si>
  <si>
    <t>2.6</t>
  </si>
  <si>
    <t>2.6.1</t>
  </si>
  <si>
    <t>2.6.2</t>
  </si>
  <si>
    <t>2.7</t>
  </si>
  <si>
    <t>2.7.1</t>
  </si>
  <si>
    <t>2.7.2</t>
  </si>
  <si>
    <t>Stálvirki</t>
  </si>
  <si>
    <t>Kafli 2.4 Stálvirki samtals:</t>
  </si>
  <si>
    <t>Trévirki</t>
  </si>
  <si>
    <t>Kafli 2.5 Trévirki samtals:</t>
  </si>
  <si>
    <t>Steyptar einingar</t>
  </si>
  <si>
    <t>Kafli 2.6 Steyptar einingar samtals:</t>
  </si>
  <si>
    <t>Þak</t>
  </si>
  <si>
    <t>Kafli 2.7 Þak samtals:</t>
  </si>
  <si>
    <t>xxx</t>
  </si>
  <si>
    <t>3.1</t>
  </si>
  <si>
    <t>Frárennslislagnir</t>
  </si>
  <si>
    <t>3.1.1</t>
  </si>
  <si>
    <t>Kafli 3.1 Frárennslislagnir samtals:</t>
  </si>
  <si>
    <t>3.2</t>
  </si>
  <si>
    <t>3.2.1</t>
  </si>
  <si>
    <t>3.2.2</t>
  </si>
  <si>
    <t>3.3</t>
  </si>
  <si>
    <t>3.3.1</t>
  </si>
  <si>
    <t>3.3.2</t>
  </si>
  <si>
    <t>3.4</t>
  </si>
  <si>
    <t>3.4.1</t>
  </si>
  <si>
    <t>3.4.2</t>
  </si>
  <si>
    <t>3.5</t>
  </si>
  <si>
    <t>3.5.1</t>
  </si>
  <si>
    <t>3.5.2</t>
  </si>
  <si>
    <t>Vatnslagnir</t>
  </si>
  <si>
    <t>Kafli 3.2 Vatnslagnir samtals:</t>
  </si>
  <si>
    <t>Hitalagnir</t>
  </si>
  <si>
    <t>Kafli 3.3 Hitalagnir samtals:</t>
  </si>
  <si>
    <t>Loftræsilagnir</t>
  </si>
  <si>
    <t>Kafli 3.4 Loftræsilagnir samtals:</t>
  </si>
  <si>
    <t>Hreinlætistæki</t>
  </si>
  <si>
    <t>Kafli 3.5 Hreinlætistæki samtals:</t>
  </si>
  <si>
    <t>KAFLI  3 - FÆRIST Á TILBOÐSBLAÐ:</t>
  </si>
  <si>
    <t>4.1.1</t>
  </si>
  <si>
    <t>4.1.2</t>
  </si>
  <si>
    <t>4.2.1</t>
  </si>
  <si>
    <t>4.2.2</t>
  </si>
  <si>
    <t>4.3</t>
  </si>
  <si>
    <t>4.3.1</t>
  </si>
  <si>
    <t>4.3.2</t>
  </si>
  <si>
    <t>4.4</t>
  </si>
  <si>
    <t>4.4.1</t>
  </si>
  <si>
    <t>4.4.2</t>
  </si>
  <si>
    <t>4.5</t>
  </si>
  <si>
    <t>4.5.1</t>
  </si>
  <si>
    <t>4.5.2</t>
  </si>
  <si>
    <t>4.6</t>
  </si>
  <si>
    <t>4.6.1</t>
  </si>
  <si>
    <t>4.6.2</t>
  </si>
  <si>
    <t>Raflagnir í steypu</t>
  </si>
  <si>
    <t>Kafli 4.1 Raflagnir í steypu samtals:</t>
  </si>
  <si>
    <t>Aðrar pípulagnir og dósir</t>
  </si>
  <si>
    <t>Kafli 4.2 Aðrar pípulagnir og dósir samtals:</t>
  </si>
  <si>
    <t>Ídráttur, tenglar og rofar</t>
  </si>
  <si>
    <t>Kafli 4.3 Ídráttur, tenglar og rofar samtals:</t>
  </si>
  <si>
    <t>Lampabúnaður</t>
  </si>
  <si>
    <t>Kafli 4.4 Lampabúnaður samtals:</t>
  </si>
  <si>
    <t>Lágspennulagnir, viðvörunarkerfi</t>
  </si>
  <si>
    <t>Kafli 4.5 Lágspennulagnir, viðvörunarkerfi samtals:</t>
  </si>
  <si>
    <t>Stýribúnaður á loftræsilagnir</t>
  </si>
  <si>
    <t>Kafli 4.6 Stýribúnaður á loftræsilagnir samtals:</t>
  </si>
  <si>
    <t>KAFLI  4 - FÆRIST Á TILBOÐSBLAÐ:</t>
  </si>
  <si>
    <t>KAFLI  5 - FÆRIST Á TILBOÐSBLAÐ:</t>
  </si>
  <si>
    <t>KAFLI  6 - FÆRIST Á TILBOÐSBLAÐ:</t>
  </si>
  <si>
    <t>KAFLI  7 - FÆRIST Á TILBOÐSBLAÐ:</t>
  </si>
  <si>
    <t>KAFLI  8 - FÆRIST Á TILBOÐSBLAÐ:</t>
  </si>
  <si>
    <t>5.1</t>
  </si>
  <si>
    <t>5.1.1</t>
  </si>
  <si>
    <t>5.1.2</t>
  </si>
  <si>
    <t>5.2</t>
  </si>
  <si>
    <t>5.2.2</t>
  </si>
  <si>
    <t>5.2.1</t>
  </si>
  <si>
    <t>5.3</t>
  </si>
  <si>
    <t>5.3.1</t>
  </si>
  <si>
    <t>5.3.2</t>
  </si>
  <si>
    <t>5.4</t>
  </si>
  <si>
    <t>5.4.1</t>
  </si>
  <si>
    <t>5.4.2</t>
  </si>
  <si>
    <t>5.5</t>
  </si>
  <si>
    <t>5.5.1</t>
  </si>
  <si>
    <t>5.5.2</t>
  </si>
  <si>
    <t>5.6</t>
  </si>
  <si>
    <t>5.6.1</t>
  </si>
  <si>
    <t>5.6.2</t>
  </si>
  <si>
    <t>5.7</t>
  </si>
  <si>
    <t>5.7.1</t>
  </si>
  <si>
    <t>5.7.2</t>
  </si>
  <si>
    <t>5.8</t>
  </si>
  <si>
    <t>5.8.1</t>
  </si>
  <si>
    <t>5.8.2</t>
  </si>
  <si>
    <t>Múrverk</t>
  </si>
  <si>
    <t>xx</t>
  </si>
  <si>
    <t>Léttir veggir og klæðningar</t>
  </si>
  <si>
    <t>Járn- og blikksmíði</t>
  </si>
  <si>
    <t>Málun</t>
  </si>
  <si>
    <t>Innréttingar</t>
  </si>
  <si>
    <t>Innihurðir</t>
  </si>
  <si>
    <t>Dúklögn og teppi</t>
  </si>
  <si>
    <t>Flísalögn</t>
  </si>
  <si>
    <t>Kafli 5.1 Múrverk samtals:</t>
  </si>
  <si>
    <t>Kafli 5.2 Léttir veggir og klæðning samtals:</t>
  </si>
  <si>
    <t>Kafli 5.3 Járn- og blikksmíði samtals:</t>
  </si>
  <si>
    <t>Kafli 5.4 Málun samtals:</t>
  </si>
  <si>
    <t>Kafli 5.5 Innréttingar samtals:</t>
  </si>
  <si>
    <t>Kafli 5.6 Innihurðir samtals:</t>
  </si>
  <si>
    <t>Kafli 5.7 Dúklögn og teppi samtals:</t>
  </si>
  <si>
    <t>Kafli 5.7 Flísalögn samtals:</t>
  </si>
  <si>
    <t>6.1</t>
  </si>
  <si>
    <t>6.1.1</t>
  </si>
  <si>
    <t>6.1.2</t>
  </si>
  <si>
    <t>7.1</t>
  </si>
  <si>
    <t>7.1.1</t>
  </si>
  <si>
    <t>7.1.2</t>
  </si>
  <si>
    <t>7.2</t>
  </si>
  <si>
    <t>7.2.1</t>
  </si>
  <si>
    <t>7.2.2</t>
  </si>
  <si>
    <t>7.3</t>
  </si>
  <si>
    <t>7.3.1</t>
  </si>
  <si>
    <t>7.3.2</t>
  </si>
  <si>
    <t>7.4</t>
  </si>
  <si>
    <t>7.4.1</t>
  </si>
  <si>
    <t>7.4.2</t>
  </si>
  <si>
    <t>7.5</t>
  </si>
  <si>
    <t>7.5.1</t>
  </si>
  <si>
    <t>Múrhúðun</t>
  </si>
  <si>
    <t>Kafli 7.1 Múrhúðun samtals:</t>
  </si>
  <si>
    <t>Trésmíði</t>
  </si>
  <si>
    <t>Kafli 7.2 Trésmíði samtals:</t>
  </si>
  <si>
    <t>Kafli 7.3 Járn- og blikksmíði samtals:</t>
  </si>
  <si>
    <t>Kafli 7.4 Málun samtals:</t>
  </si>
  <si>
    <t>Gluggar, gler og útihurðir</t>
  </si>
  <si>
    <t>Kafli 7.5 Gluggar, gler og útihurðir samtals:</t>
  </si>
  <si>
    <t>8.1</t>
  </si>
  <si>
    <t>8.1.1</t>
  </si>
  <si>
    <t>8.1.2</t>
  </si>
  <si>
    <t>8.2</t>
  </si>
  <si>
    <t>8.2.1</t>
  </si>
  <si>
    <t>8.2.2</t>
  </si>
  <si>
    <t>8.3</t>
  </si>
  <si>
    <t>8.3.1</t>
  </si>
  <si>
    <t>8.3.2</t>
  </si>
  <si>
    <t>8.4</t>
  </si>
  <si>
    <t>8.4.1</t>
  </si>
  <si>
    <t>8.4.2</t>
  </si>
  <si>
    <t>8.5</t>
  </si>
  <si>
    <t>8.5.1</t>
  </si>
  <si>
    <t>8.5.2</t>
  </si>
  <si>
    <t>8.6</t>
  </si>
  <si>
    <t>8.6.1</t>
  </si>
  <si>
    <t>8.6.2</t>
  </si>
  <si>
    <t>8.7</t>
  </si>
  <si>
    <t>8.7.1</t>
  </si>
  <si>
    <t>8.7.2</t>
  </si>
  <si>
    <t>Kafli 8.1 Jarðvinna samtals:</t>
  </si>
  <si>
    <t>Mannvirki á lóð</t>
  </si>
  <si>
    <t>Kafli 8.2 Mannvirki á lóð samtals:</t>
  </si>
  <si>
    <t>Lagnir í jörð, snjóbræðslulagnir</t>
  </si>
  <si>
    <t>Kafli 8.3 Lagnir í jörð, snjóbræðslulagnir samtals:</t>
  </si>
  <si>
    <t>Raforkuvirki</t>
  </si>
  <si>
    <t>Kafli 8.4 Raforkuvirki samtals:</t>
  </si>
  <si>
    <t>Frágangur yfirborðs, gang- og akbrauta</t>
  </si>
  <si>
    <t>Kafli 8.5 Frágangur yfirborðs, gang- og akbrauta samtals:</t>
  </si>
  <si>
    <t>Gras og gróður</t>
  </si>
  <si>
    <t>Kafli 8.6 Gras og gróður samtals:</t>
  </si>
  <si>
    <t>Búnaður</t>
  </si>
  <si>
    <t>Kafli 8.7 Búnaður samtals:</t>
  </si>
  <si>
    <t>KAFLI  0 - FÆRIST Á TILBOÐSBLAÐ:</t>
  </si>
  <si>
    <t>Kafli 2.2 Bendistál samtals:</t>
  </si>
  <si>
    <t>Laus búnaður</t>
  </si>
  <si>
    <t>Kafli 6.1 Laus búnaður samtals:</t>
  </si>
  <si>
    <t>3.1.1.1</t>
  </si>
  <si>
    <t>3.1.1.2</t>
  </si>
  <si>
    <t>IH-01</t>
  </si>
  <si>
    <t>IH-02</t>
  </si>
  <si>
    <t>stk</t>
  </si>
  <si>
    <t>EICS-30 hurðir</t>
  </si>
  <si>
    <t>5.6.1.1</t>
  </si>
  <si>
    <t>5.6.1.2</t>
  </si>
  <si>
    <t>5.6.2.1</t>
  </si>
  <si>
    <t>IH-10</t>
  </si>
  <si>
    <t>5.6.2.2</t>
  </si>
  <si>
    <t>IH-11</t>
  </si>
  <si>
    <t>Innihurðir - kröfulausar</t>
  </si>
  <si>
    <t>lm</t>
  </si>
  <si>
    <t>Gerð 1</t>
  </si>
  <si>
    <t>Gerð 2</t>
  </si>
  <si>
    <t>4.1.1.2</t>
  </si>
  <si>
    <t>4.1.1.1</t>
  </si>
  <si>
    <t>5.1.1.1</t>
  </si>
  <si>
    <t>5.1.1.2</t>
  </si>
  <si>
    <t>6.1.1.1</t>
  </si>
  <si>
    <t>6.1.1.2</t>
  </si>
  <si>
    <t>7.1.1.1</t>
  </si>
  <si>
    <t>7.1.1.2</t>
  </si>
  <si>
    <t>8.1.1.1</t>
  </si>
  <si>
    <t>8.1.1.2</t>
  </si>
  <si>
    <t>2.1.1.1</t>
  </si>
  <si>
    <t>2.1.1.2</t>
  </si>
  <si>
    <t>1.1.1.1</t>
  </si>
  <si>
    <t>1.1.1.2</t>
  </si>
  <si>
    <t xml:space="preserve">     Tegund</t>
  </si>
  <si>
    <t>skjals</t>
  </si>
  <si>
    <t>Heiti skjals</t>
  </si>
  <si>
    <t>Númer skjals</t>
  </si>
  <si>
    <t>Staðlað form</t>
  </si>
  <si>
    <t>Útgáfa</t>
  </si>
  <si>
    <t>Breyting</t>
  </si>
  <si>
    <t>Dags.</t>
  </si>
  <si>
    <t>Höf.</t>
  </si>
  <si>
    <t>Samþ.</t>
  </si>
  <si>
    <t>Upphaflegt skjal</t>
  </si>
  <si>
    <t>ÖB</t>
  </si>
  <si>
    <t>Gólfílögn</t>
  </si>
  <si>
    <t>Ílögn, 50 mm</t>
  </si>
  <si>
    <t>Ílögn, 70 mm</t>
  </si>
  <si>
    <t>Flotun, 20 mm</t>
  </si>
  <si>
    <t>EINING-ARVERÐ</t>
  </si>
  <si>
    <t>HEILD-ARVERÐ</t>
  </si>
  <si>
    <t>HEITI VERK-ÞÁTTAR</t>
  </si>
  <si>
    <r>
      <rPr>
        <b/>
        <sz val="10"/>
        <rFont val="Arial"/>
        <family val="2"/>
      </rPr>
      <t>2.</t>
    </r>
    <r>
      <rPr>
        <sz val="10"/>
        <rFont val="Arial"/>
        <family val="2"/>
      </rPr>
      <t xml:space="preserve"> Ef ekki er notaðir 4 stafa undirliðir við verklið skal nota 3 stafa númer og þá aðeins eitt númer fyrir verkliðinn. Dæmi:</t>
    </r>
  </si>
  <si>
    <r>
      <rPr>
        <b/>
        <sz val="10"/>
        <rFont val="Arial"/>
        <family val="2"/>
      </rPr>
      <t>3</t>
    </r>
    <r>
      <rPr>
        <sz val="10"/>
        <rFont val="Arial"/>
        <family val="2"/>
      </rPr>
      <t>. Óheimilt er að setja fram 3 stafa verklið með ónúmeruðum undirliðum (rauðlitaðir) heldur skuli þeir bera 4 stafa númer eins og fram kemur í lið 1 þessa skýringa. Dæmi:</t>
    </r>
  </si>
  <si>
    <t>Netfang:</t>
  </si>
  <si>
    <t>ANNAÐ</t>
  </si>
  <si>
    <t>Annað</t>
  </si>
  <si>
    <t>9.1.1</t>
  </si>
  <si>
    <t>9.1.1.1</t>
  </si>
  <si>
    <t>9.1.1.2</t>
  </si>
  <si>
    <t>Tilboðsskrá - sniðmát</t>
  </si>
  <si>
    <t>SF – 141</t>
  </si>
  <si>
    <r>
      <t>Ábending</t>
    </r>
    <r>
      <rPr>
        <b/>
        <sz val="10"/>
        <color indexed="8"/>
        <rFont val="Arial"/>
        <family val="2"/>
      </rPr>
      <t>: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Þetta staðlaða form fylgir leiðbeiningu LB-025 Áætlunargerð, framsetning hönnunargagna</t>
    </r>
  </si>
  <si>
    <t>Ekki er auðkenni í fæti þar sem skjalið er leiðbeinandi skjal fyrir utanaðkomandi aðila.</t>
  </si>
  <si>
    <t xml:space="preserve">Skjalið/staðalformið er sniðmát tilboðsskrár og er notað í verkefnum sem unnin eru á vegum FSR. </t>
  </si>
  <si>
    <t>10.12.2014/BSE</t>
  </si>
  <si>
    <r>
      <rPr>
        <b/>
        <sz val="10"/>
        <rFont val="Arial"/>
        <family val="2"/>
      </rPr>
      <t xml:space="preserve">1. </t>
    </r>
    <r>
      <rPr>
        <sz val="10"/>
        <rFont val="Arial"/>
        <family val="2"/>
      </rPr>
      <t>Nota skal þriggja tölustafa númer (með tveimur punktum á milli) í verklýsingu. En í tilboðsskrá má hins vegar bæta við hlaupandi númerum sem 4 tölustaf - dæmi 4 stafa verkliðir rauðlitaðir:</t>
    </r>
  </si>
  <si>
    <t>Tengiliður bjóðanda:</t>
  </si>
  <si>
    <t>Ath. Við endurskoðun á leiðbeiningunni og/eða staðalformi þessu þarf að skipta út sambærilegu skjali/skjölum á ytri vef FSRE.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</si>
</sst>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r.&quot;;[Red]\-#,##0\ &quot;kr.&quot;"/>
    <numFmt numFmtId="165" formatCode="0."/>
    <numFmt numFmtId="166" formatCode="&quot;Útboðsnúmer &quot;\ #"/>
  </numFmts>
  <fonts count="37" x14ac:knownFonts="1">
    <font>
      <sz val="10"/>
      <name val="Arial"/>
    </font>
    <font>
      <b/>
      <i/>
      <sz val="18"/>
      <color indexed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b/>
      <sz val="14"/>
      <name val="Arial"/>
      <family val="2"/>
    </font>
    <font>
      <b/>
      <i/>
      <sz val="1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rgb="FF0033CC"/>
      <name val="Arial"/>
      <family val="2"/>
    </font>
    <font>
      <sz val="10"/>
      <color rgb="FF0033CC"/>
      <name val="Arial"/>
      <family val="2"/>
    </font>
    <font>
      <b/>
      <sz val="10"/>
      <color rgb="FF0033CC"/>
      <name val="Arial"/>
      <family val="2"/>
    </font>
    <font>
      <sz val="12"/>
      <color rgb="FFCC3300"/>
      <name val="Arial"/>
      <family val="2"/>
    </font>
    <font>
      <sz val="10"/>
      <color theme="1"/>
      <name val="Arial"/>
      <family val="2"/>
    </font>
    <font>
      <b/>
      <sz val="12"/>
      <color rgb="FF004B75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sz val="9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trike/>
      <sz val="9"/>
      <color rgb="FFFF0000"/>
      <name val="Arial"/>
      <family val="2"/>
    </font>
    <font>
      <b/>
      <u/>
      <sz val="10"/>
      <color theme="1"/>
      <name val="Arial"/>
      <family val="2"/>
    </font>
    <font>
      <b/>
      <sz val="10"/>
      <color indexed="10"/>
      <name val="Arial"/>
      <family val="2"/>
    </font>
    <font>
      <sz val="11"/>
      <color rgb="FFFF0000"/>
      <name val="Arial"/>
      <family val="2"/>
    </font>
    <font>
      <sz val="8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6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 applyProtection="1">
      <protection locked="0"/>
    </xf>
    <xf numFmtId="3" fontId="4" fillId="0" borderId="0" xfId="0" applyNumberFormat="1" applyFont="1" applyBorder="1" applyProtection="1">
      <protection locked="0"/>
    </xf>
    <xf numFmtId="165" fontId="4" fillId="0" borderId="0" xfId="0" applyNumberFormat="1" applyFont="1" applyAlignment="1">
      <alignment horizontal="center"/>
    </xf>
    <xf numFmtId="3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Border="1" applyProtection="1">
      <protection locked="0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/>
    </xf>
    <xf numFmtId="165" fontId="4" fillId="0" borderId="0" xfId="0" applyNumberFormat="1" applyFont="1" applyAlignment="1">
      <alignment horizontal="right"/>
    </xf>
    <xf numFmtId="165" fontId="8" fillId="0" borderId="0" xfId="0" applyNumberFormat="1" applyFont="1" applyBorder="1" applyAlignment="1">
      <alignment horizontal="right"/>
    </xf>
    <xf numFmtId="0" fontId="5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4" fillId="0" borderId="0" xfId="0" applyFont="1"/>
    <xf numFmtId="1" fontId="4" fillId="0" borderId="0" xfId="0" applyNumberFormat="1" applyFont="1" applyBorder="1" applyAlignment="1">
      <alignment horizontal="center"/>
    </xf>
    <xf numFmtId="49" fontId="0" fillId="0" borderId="0" xfId="0" applyNumberFormat="1"/>
    <xf numFmtId="49" fontId="5" fillId="0" borderId="0" xfId="0" applyNumberFormat="1" applyFont="1"/>
    <xf numFmtId="49" fontId="6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vertical="center"/>
    </xf>
    <xf numFmtId="3" fontId="0" fillId="0" borderId="0" xfId="0" applyNumberFormat="1"/>
    <xf numFmtId="3" fontId="5" fillId="0" borderId="0" xfId="0" applyNumberFormat="1" applyFont="1"/>
    <xf numFmtId="3" fontId="4" fillId="0" borderId="0" xfId="0" applyNumberFormat="1" applyFont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3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6" fillId="0" borderId="0" xfId="0" applyFont="1"/>
    <xf numFmtId="49" fontId="13" fillId="0" borderId="0" xfId="0" applyNumberFormat="1" applyFont="1" applyAlignment="1">
      <alignment horizontal="left"/>
    </xf>
    <xf numFmtId="3" fontId="13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Border="1" applyAlignment="1">
      <alignment horizontal="center"/>
    </xf>
    <xf numFmtId="0" fontId="14" fillId="0" borderId="0" xfId="0" applyFont="1"/>
    <xf numFmtId="49" fontId="7" fillId="0" borderId="0" xfId="0" applyNumberFormat="1" applyFont="1" applyAlignment="1">
      <alignment horizontal="left"/>
    </xf>
    <xf numFmtId="0" fontId="13" fillId="0" borderId="0" xfId="0" applyFont="1" applyAlignment="1">
      <alignment wrapText="1"/>
    </xf>
    <xf numFmtId="0" fontId="9" fillId="0" borderId="0" xfId="0" applyFont="1" applyAlignment="1">
      <alignment wrapText="1"/>
    </xf>
    <xf numFmtId="49" fontId="6" fillId="0" borderId="3" xfId="0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wrapText="1"/>
    </xf>
    <xf numFmtId="0" fontId="6" fillId="0" borderId="0" xfId="0" applyFont="1" applyAlignment="1"/>
    <xf numFmtId="0" fontId="13" fillId="0" borderId="0" xfId="0" applyFont="1"/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wrapText="1"/>
    </xf>
    <xf numFmtId="3" fontId="16" fillId="0" borderId="0" xfId="0" applyNumberFormat="1" applyFont="1" applyAlignment="1" applyProtection="1">
      <alignment horizontal="center"/>
      <protection locked="0"/>
    </xf>
    <xf numFmtId="1" fontId="16" fillId="0" borderId="0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49" fontId="16" fillId="0" borderId="0" xfId="0" applyNumberFormat="1" applyFont="1" applyAlignment="1">
      <alignment horizontal="right"/>
    </xf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wrapText="1"/>
    </xf>
    <xf numFmtId="3" fontId="16" fillId="0" borderId="0" xfId="0" applyNumberFormat="1" applyFont="1" applyFill="1" applyAlignment="1" applyProtection="1">
      <alignment horizontal="center"/>
      <protection locked="0"/>
    </xf>
    <xf numFmtId="49" fontId="14" fillId="0" borderId="0" xfId="0" applyNumberFormat="1" applyFont="1" applyFill="1" applyAlignment="1">
      <alignment horizontal="left"/>
    </xf>
    <xf numFmtId="0" fontId="14" fillId="0" borderId="0" xfId="0" applyFont="1" applyAlignment="1">
      <alignment wrapText="1"/>
    </xf>
    <xf numFmtId="3" fontId="14" fillId="0" borderId="0" xfId="0" applyNumberFormat="1" applyFont="1" applyFill="1"/>
    <xf numFmtId="0" fontId="14" fillId="0" borderId="0" xfId="0" applyFont="1" applyFill="1"/>
    <xf numFmtId="0" fontId="14" fillId="0" borderId="0" xfId="1"/>
    <xf numFmtId="0" fontId="18" fillId="0" borderId="0" xfId="1" applyFont="1"/>
    <xf numFmtId="0" fontId="19" fillId="0" borderId="6" xfId="1" applyFont="1" applyBorder="1" applyAlignment="1">
      <alignment horizontal="left" vertical="center"/>
    </xf>
    <xf numFmtId="0" fontId="19" fillId="0" borderId="7" xfId="1" applyFont="1" applyBorder="1" applyAlignment="1">
      <alignment horizontal="left" vertical="center"/>
    </xf>
    <xf numFmtId="0" fontId="14" fillId="0" borderId="0" xfId="1" applyAlignment="1">
      <alignment horizontal="left"/>
    </xf>
    <xf numFmtId="0" fontId="21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4" fillId="0" borderId="0" xfId="1" applyFill="1"/>
    <xf numFmtId="0" fontId="19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center"/>
    </xf>
    <xf numFmtId="14" fontId="19" fillId="0" borderId="0" xfId="1" applyNumberFormat="1" applyFont="1" applyFill="1" applyBorder="1" applyAlignment="1">
      <alignment horizontal="center" vertical="center"/>
    </xf>
    <xf numFmtId="0" fontId="22" fillId="0" borderId="0" xfId="1" applyFont="1" applyAlignment="1">
      <alignment horizontal="left"/>
    </xf>
    <xf numFmtId="0" fontId="23" fillId="0" borderId="0" xfId="1" applyFont="1"/>
    <xf numFmtId="0" fontId="25" fillId="0" borderId="0" xfId="0" applyFont="1"/>
    <xf numFmtId="0" fontId="14" fillId="0" borderId="0" xfId="1" applyFont="1"/>
    <xf numFmtId="0" fontId="28" fillId="0" borderId="13" xfId="0" applyFont="1" applyBorder="1" applyAlignment="1">
      <alignment wrapText="1"/>
    </xf>
    <xf numFmtId="0" fontId="28" fillId="0" borderId="14" xfId="0" applyFont="1" applyBorder="1" applyAlignment="1">
      <alignment horizontal="left" wrapText="1"/>
    </xf>
    <xf numFmtId="0" fontId="28" fillId="0" borderId="15" xfId="0" applyFont="1" applyBorder="1" applyAlignment="1">
      <alignment horizontal="left" wrapText="1"/>
    </xf>
    <xf numFmtId="0" fontId="9" fillId="0" borderId="0" xfId="0" applyFont="1" applyBorder="1"/>
    <xf numFmtId="0" fontId="26" fillId="0" borderId="0" xfId="0" applyFont="1" applyBorder="1"/>
    <xf numFmtId="0" fontId="26" fillId="0" borderId="17" xfId="0" applyFont="1" applyBorder="1"/>
    <xf numFmtId="0" fontId="24" fillId="0" borderId="0" xfId="0" applyFont="1" applyBorder="1" applyAlignment="1">
      <alignment wrapText="1"/>
    </xf>
    <xf numFmtId="49" fontId="29" fillId="0" borderId="16" xfId="0" applyNumberFormat="1" applyFont="1" applyBorder="1"/>
    <xf numFmtId="0" fontId="29" fillId="0" borderId="0" xfId="0" applyFont="1" applyBorder="1" applyAlignment="1">
      <alignment wrapText="1"/>
    </xf>
    <xf numFmtId="0" fontId="27" fillId="0" borderId="0" xfId="0" applyFont="1" applyBorder="1"/>
    <xf numFmtId="0" fontId="27" fillId="0" borderId="17" xfId="0" applyFont="1" applyBorder="1"/>
    <xf numFmtId="49" fontId="29" fillId="0" borderId="18" xfId="0" applyNumberFormat="1" applyFont="1" applyBorder="1"/>
    <xf numFmtId="0" fontId="9" fillId="0" borderId="16" xfId="0" applyFont="1" applyBorder="1" applyAlignment="1">
      <alignment horizontal="left"/>
    </xf>
    <xf numFmtId="49" fontId="28" fillId="0" borderId="16" xfId="0" applyNumberFormat="1" applyFont="1" applyBorder="1" applyAlignment="1">
      <alignment horizontal="left"/>
    </xf>
    <xf numFmtId="1" fontId="30" fillId="0" borderId="16" xfId="0" applyNumberFormat="1" applyFont="1" applyBorder="1" applyAlignment="1">
      <alignment horizontal="right"/>
    </xf>
    <xf numFmtId="0" fontId="30" fillId="0" borderId="0" xfId="0" applyFont="1" applyBorder="1" applyAlignment="1">
      <alignment wrapText="1"/>
    </xf>
    <xf numFmtId="0" fontId="30" fillId="0" borderId="0" xfId="0" applyFont="1" applyBorder="1" applyAlignment="1">
      <alignment horizontal="center"/>
    </xf>
    <xf numFmtId="164" fontId="30" fillId="0" borderId="0" xfId="0" applyNumberFormat="1" applyFont="1" applyBorder="1" applyAlignment="1">
      <alignment horizontal="right"/>
    </xf>
    <xf numFmtId="164" fontId="30" fillId="0" borderId="17" xfId="0" applyNumberFormat="1" applyFont="1" applyBorder="1" applyAlignment="1">
      <alignment horizontal="right"/>
    </xf>
    <xf numFmtId="0" fontId="29" fillId="0" borderId="19" xfId="0" applyFont="1" applyBorder="1" applyAlignment="1">
      <alignment wrapText="1"/>
    </xf>
    <xf numFmtId="0" fontId="29" fillId="0" borderId="19" xfId="0" applyFont="1" applyBorder="1" applyAlignment="1">
      <alignment horizontal="center"/>
    </xf>
    <xf numFmtId="164" fontId="29" fillId="0" borderId="19" xfId="0" applyNumberFormat="1" applyFont="1" applyBorder="1" applyAlignment="1">
      <alignment horizontal="right"/>
    </xf>
    <xf numFmtId="164" fontId="29" fillId="0" borderId="20" xfId="0" applyNumberFormat="1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164" fontId="29" fillId="0" borderId="0" xfId="0" applyNumberFormat="1" applyFont="1" applyBorder="1" applyAlignment="1">
      <alignment horizontal="right"/>
    </xf>
    <xf numFmtId="164" fontId="29" fillId="0" borderId="17" xfId="0" applyNumberFormat="1" applyFont="1" applyBorder="1" applyAlignment="1">
      <alignment horizontal="right"/>
    </xf>
    <xf numFmtId="49" fontId="31" fillId="0" borderId="0" xfId="0" applyNumberFormat="1" applyFont="1" applyBorder="1" applyAlignment="1">
      <alignment wrapText="1"/>
    </xf>
    <xf numFmtId="49" fontId="31" fillId="0" borderId="0" xfId="0" applyNumberFormat="1" applyFont="1" applyBorder="1" applyAlignment="1">
      <alignment horizontal="center"/>
    </xf>
    <xf numFmtId="164" fontId="31" fillId="0" borderId="0" xfId="0" applyNumberFormat="1" applyFont="1" applyBorder="1" applyAlignment="1">
      <alignment horizontal="right"/>
    </xf>
    <xf numFmtId="164" fontId="31" fillId="0" borderId="17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3" fontId="6" fillId="0" borderId="0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12" fillId="0" borderId="0" xfId="0" applyNumberFormat="1" applyFont="1" applyAlignment="1">
      <alignment vertical="center"/>
    </xf>
    <xf numFmtId="3" fontId="7" fillId="0" borderId="5" xfId="0" applyNumberFormat="1" applyFont="1" applyBorder="1" applyAlignment="1" applyProtection="1">
      <alignment horizontal="center" vertical="center"/>
      <protection locked="0"/>
    </xf>
    <xf numFmtId="3" fontId="13" fillId="0" borderId="0" xfId="0" applyNumberFormat="1" applyFont="1" applyBorder="1" applyProtection="1">
      <protection locked="0"/>
    </xf>
    <xf numFmtId="3" fontId="6" fillId="0" borderId="1" xfId="0" applyNumberFormat="1" applyFont="1" applyBorder="1" applyProtection="1">
      <protection locked="0"/>
    </xf>
    <xf numFmtId="3" fontId="16" fillId="0" borderId="0" xfId="0" applyNumberFormat="1" applyFont="1" applyBorder="1" applyProtection="1">
      <protection locked="0"/>
    </xf>
    <xf numFmtId="3" fontId="7" fillId="0" borderId="0" xfId="0" applyNumberFormat="1" applyFont="1" applyBorder="1" applyProtection="1">
      <protection locked="0"/>
    </xf>
    <xf numFmtId="3" fontId="17" fillId="0" borderId="0" xfId="0" applyNumberFormat="1" applyFont="1" applyBorder="1" applyProtection="1">
      <protection locked="0"/>
    </xf>
    <xf numFmtId="3" fontId="16" fillId="0" borderId="0" xfId="0" applyNumberFormat="1" applyFont="1" applyFill="1" applyBorder="1" applyProtection="1">
      <protection locked="0"/>
    </xf>
    <xf numFmtId="14" fontId="19" fillId="0" borderId="12" xfId="1" applyNumberFormat="1" applyFont="1" applyFill="1" applyBorder="1" applyAlignment="1">
      <alignment horizontal="center" vertical="center"/>
    </xf>
    <xf numFmtId="14" fontId="19" fillId="0" borderId="7" xfId="1" applyNumberFormat="1" applyFont="1" applyBorder="1" applyAlignment="1">
      <alignment horizontal="center" vertical="center" wrapText="1"/>
    </xf>
    <xf numFmtId="0" fontId="32" fillId="0" borderId="0" xfId="1" applyFont="1" applyAlignment="1">
      <alignment horizontal="left"/>
    </xf>
    <xf numFmtId="0" fontId="34" fillId="0" borderId="0" xfId="0" applyFont="1" applyAlignment="1">
      <alignment horizontal="justify" vertical="center"/>
    </xf>
    <xf numFmtId="0" fontId="14" fillId="0" borderId="0" xfId="1" applyFont="1" applyFill="1"/>
    <xf numFmtId="0" fontId="14" fillId="0" borderId="0" xfId="0" applyFont="1" applyAlignment="1">
      <alignment vertical="center"/>
    </xf>
    <xf numFmtId="0" fontId="14" fillId="0" borderId="0" xfId="1" applyFont="1" applyAlignment="1">
      <alignment wrapText="1"/>
    </xf>
    <xf numFmtId="0" fontId="35" fillId="0" borderId="0" xfId="0" applyFont="1"/>
    <xf numFmtId="0" fontId="35" fillId="0" borderId="0" xfId="1" applyFont="1"/>
    <xf numFmtId="0" fontId="0" fillId="0" borderId="0" xfId="0" applyBorder="1" applyAlignment="1">
      <alignment horizontal="left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65" fontId="36" fillId="0" borderId="0" xfId="0" applyNumberFormat="1" applyFont="1" applyBorder="1" applyAlignment="1">
      <alignment horizontal="right"/>
    </xf>
    <xf numFmtId="0" fontId="14" fillId="2" borderId="6" xfId="0" applyFont="1" applyFill="1" applyBorder="1" applyAlignment="1">
      <alignment horizontal="left" wrapText="1"/>
    </xf>
    <xf numFmtId="0" fontId="14" fillId="2" borderId="11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wrapText="1"/>
    </xf>
    <xf numFmtId="0" fontId="19" fillId="0" borderId="6" xfId="1" applyFont="1" applyBorder="1" applyAlignment="1">
      <alignment horizontal="left" vertical="center"/>
    </xf>
    <xf numFmtId="0" fontId="19" fillId="0" borderId="11" xfId="1" applyFont="1" applyBorder="1" applyAlignment="1">
      <alignment horizontal="left" vertical="center"/>
    </xf>
    <xf numFmtId="0" fontId="19" fillId="0" borderId="7" xfId="1" applyFont="1" applyBorder="1" applyAlignment="1">
      <alignment horizontal="left" vertical="center"/>
    </xf>
    <xf numFmtId="0" fontId="21" fillId="0" borderId="1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11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 wrapText="1"/>
    </xf>
    <xf numFmtId="0" fontId="0" fillId="0" borderId="19" xfId="0" applyBorder="1" applyAlignment="1">
      <alignment horizontal="left"/>
    </xf>
    <xf numFmtId="0" fontId="14" fillId="0" borderId="19" xfId="0" applyFont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35</xdr:row>
      <xdr:rowOff>47625</xdr:rowOff>
    </xdr:from>
    <xdr:to>
      <xdr:col>6</xdr:col>
      <xdr:colOff>0</xdr:colOff>
      <xdr:row>45</xdr:row>
      <xdr:rowOff>0</xdr:rowOff>
    </xdr:to>
    <xdr:sp macro="" textlink="">
      <xdr:nvSpPr>
        <xdr:cNvPr id="2" name="Multiply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76200" y="6486525"/>
          <a:ext cx="3876675" cy="2286000"/>
        </a:xfrm>
        <a:prstGeom prst="mathMultiply">
          <a:avLst/>
        </a:prstGeom>
        <a:gradFill>
          <a:gsLst>
            <a:gs pos="0">
              <a:schemeClr val="bg1">
                <a:lumMod val="75000"/>
                <a:alpha val="19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9525" cap="flat" cmpd="sng" algn="ctr">
          <a:solidFill>
            <a:schemeClr val="bg1">
              <a:lumMod val="6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is-IS" sz="1100">
            <a:ln>
              <a:solidFill>
                <a:schemeClr val="bg1">
                  <a:lumMod val="65000"/>
                </a:schemeClr>
              </a:solidFill>
            </a:ln>
            <a:solidFill>
              <a:schemeClr val="bg1">
                <a:lumMod val="8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68581</xdr:colOff>
      <xdr:row>0</xdr:row>
      <xdr:rowOff>83820</xdr:rowOff>
    </xdr:from>
    <xdr:to>
      <xdr:col>2</xdr:col>
      <xdr:colOff>190500</xdr:colOff>
      <xdr:row>3</xdr:row>
      <xdr:rowOff>47007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BC567C-1FEF-4B1F-819C-804EFE50C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1" y="83820"/>
          <a:ext cx="1562099" cy="488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47"/>
  <sheetViews>
    <sheetView tabSelected="1" zoomScaleNormal="100" workbookViewId="0">
      <selection activeCell="A15" sqref="A15"/>
    </sheetView>
  </sheetViews>
  <sheetFormatPr defaultColWidth="9.109375" defaultRowHeight="13.2" x14ac:dyDescent="0.25"/>
  <cols>
    <col min="1" max="1" width="9.109375" style="69"/>
    <col min="2" max="2" width="11.88671875" style="69" customWidth="1"/>
    <col min="3" max="3" width="9.33203125" style="69" bestFit="1" customWidth="1"/>
    <col min="4" max="4" width="9.109375" style="69"/>
    <col min="5" max="5" width="9.33203125" style="69" bestFit="1" customWidth="1"/>
    <col min="6" max="6" width="10.5546875" style="69" bestFit="1" customWidth="1"/>
    <col min="7" max="7" width="10.109375" style="69" bestFit="1" customWidth="1"/>
    <col min="8" max="8" width="9.109375" style="69"/>
    <col min="9" max="9" width="10.44140625" style="69" customWidth="1"/>
    <col min="10" max="16384" width="9.109375" style="69"/>
  </cols>
  <sheetData>
    <row r="3" spans="1:11" ht="15" x14ac:dyDescent="0.25">
      <c r="I3" s="70"/>
    </row>
    <row r="5" spans="1:11" x14ac:dyDescent="0.25">
      <c r="A5" s="71" t="s">
        <v>327</v>
      </c>
      <c r="B5" s="72" t="s">
        <v>328</v>
      </c>
      <c r="C5" s="148" t="s">
        <v>329</v>
      </c>
      <c r="D5" s="149"/>
      <c r="E5" s="149"/>
      <c r="F5" s="149"/>
      <c r="G5" s="150"/>
      <c r="H5" s="151" t="s">
        <v>330</v>
      </c>
      <c r="I5" s="152"/>
    </row>
    <row r="6" spans="1:11" ht="15.6" x14ac:dyDescent="0.25">
      <c r="A6" s="153" t="s">
        <v>331</v>
      </c>
      <c r="B6" s="154"/>
      <c r="C6" s="153" t="s">
        <v>354</v>
      </c>
      <c r="D6" s="154"/>
      <c r="E6" s="154"/>
      <c r="F6" s="154"/>
      <c r="G6" s="155"/>
      <c r="H6" s="156" t="s">
        <v>355</v>
      </c>
      <c r="I6" s="157"/>
    </row>
    <row r="7" spans="1:11" x14ac:dyDescent="0.25">
      <c r="D7" s="73"/>
    </row>
    <row r="8" spans="1:11" x14ac:dyDescent="0.25">
      <c r="A8" s="74" t="s">
        <v>332</v>
      </c>
      <c r="B8" s="147" t="s">
        <v>333</v>
      </c>
      <c r="C8" s="147"/>
      <c r="D8" s="147"/>
      <c r="E8" s="147"/>
      <c r="F8" s="147"/>
      <c r="G8" s="74" t="s">
        <v>334</v>
      </c>
      <c r="H8" s="74" t="s">
        <v>335</v>
      </c>
      <c r="I8" s="74" t="s">
        <v>336</v>
      </c>
    </row>
    <row r="9" spans="1:11" ht="26.4" x14ac:dyDescent="0.25">
      <c r="A9" s="75">
        <v>1</v>
      </c>
      <c r="B9" s="144" t="s">
        <v>337</v>
      </c>
      <c r="C9" s="145"/>
      <c r="D9" s="145"/>
      <c r="E9" s="145"/>
      <c r="F9" s="146"/>
      <c r="G9" s="128">
        <v>41981</v>
      </c>
      <c r="H9" s="75" t="s">
        <v>338</v>
      </c>
      <c r="I9" s="129" t="s">
        <v>359</v>
      </c>
    </row>
    <row r="10" spans="1:11" s="76" customFormat="1" x14ac:dyDescent="0.25">
      <c r="A10" s="77"/>
      <c r="B10" s="78"/>
      <c r="C10" s="78"/>
      <c r="D10" s="78"/>
      <c r="E10" s="78"/>
      <c r="F10" s="78"/>
      <c r="G10" s="79"/>
      <c r="H10" s="77"/>
      <c r="I10" s="79"/>
    </row>
    <row r="11" spans="1:11" s="83" customFormat="1" x14ac:dyDescent="0.25">
      <c r="A11" s="130" t="s">
        <v>356</v>
      </c>
      <c r="F11" s="132"/>
      <c r="G11" s="132"/>
      <c r="H11" s="132"/>
      <c r="I11" s="132"/>
      <c r="J11" s="132"/>
      <c r="K11" s="132"/>
    </row>
    <row r="12" spans="1:11" s="83" customFormat="1" x14ac:dyDescent="0.25">
      <c r="A12" s="133" t="s">
        <v>358</v>
      </c>
      <c r="F12" s="132"/>
      <c r="G12" s="132"/>
      <c r="H12" s="132"/>
      <c r="I12" s="132"/>
      <c r="J12" s="132"/>
      <c r="K12" s="132"/>
    </row>
    <row r="13" spans="1:11" s="83" customFormat="1" x14ac:dyDescent="0.25">
      <c r="A13" s="133" t="s">
        <v>357</v>
      </c>
      <c r="F13" s="132"/>
      <c r="G13" s="132"/>
      <c r="H13" s="132"/>
      <c r="I13" s="132"/>
      <c r="J13" s="132"/>
      <c r="K13" s="132"/>
    </row>
    <row r="14" spans="1:11" s="83" customFormat="1" x14ac:dyDescent="0.25">
      <c r="A14" s="133"/>
      <c r="F14" s="132"/>
      <c r="G14" s="132"/>
      <c r="H14" s="132"/>
      <c r="I14" s="132"/>
      <c r="J14" s="132"/>
    </row>
    <row r="15" spans="1:11" s="83" customFormat="1" x14ac:dyDescent="0.25">
      <c r="A15" s="135" t="s">
        <v>362</v>
      </c>
      <c r="B15" s="136"/>
      <c r="C15" s="136"/>
      <c r="D15" s="136"/>
      <c r="F15" s="132"/>
      <c r="G15" s="132"/>
      <c r="H15" s="132"/>
      <c r="I15" s="132"/>
      <c r="J15" s="132"/>
    </row>
    <row r="16" spans="1:11" s="83" customFormat="1" x14ac:dyDescent="0.25">
      <c r="A16" s="135"/>
      <c r="B16" s="136"/>
      <c r="C16" s="136"/>
      <c r="D16" s="136"/>
      <c r="F16" s="132"/>
      <c r="G16" s="132"/>
      <c r="H16" s="132"/>
      <c r="I16" s="132"/>
      <c r="J16" s="132"/>
    </row>
    <row r="17" spans="1:9" ht="13.8" x14ac:dyDescent="0.25">
      <c r="A17" s="131"/>
      <c r="B17" s="83"/>
      <c r="C17" s="83"/>
      <c r="D17" s="83"/>
      <c r="E17" s="83"/>
      <c r="F17" s="83"/>
      <c r="G17" s="83"/>
      <c r="H17" s="83"/>
      <c r="I17" s="83"/>
    </row>
    <row r="18" spans="1:9" ht="54.75" customHeight="1" x14ac:dyDescent="0.25">
      <c r="A18" s="141" t="s">
        <v>360</v>
      </c>
      <c r="B18" s="142"/>
      <c r="C18" s="142"/>
      <c r="D18" s="142"/>
      <c r="E18" s="142"/>
      <c r="F18" s="143"/>
      <c r="G18" s="83"/>
      <c r="H18" s="134"/>
      <c r="I18" s="83"/>
    </row>
    <row r="19" spans="1:9" x14ac:dyDescent="0.25">
      <c r="A19" s="83"/>
      <c r="B19" s="42"/>
      <c r="C19" s="42"/>
      <c r="D19" s="42"/>
      <c r="E19" s="42"/>
      <c r="F19" s="42"/>
      <c r="G19" s="83"/>
      <c r="H19" s="83"/>
      <c r="I19" s="83"/>
    </row>
    <row r="20" spans="1:9" ht="27.75" customHeight="1" thickBot="1" x14ac:dyDescent="0.3">
      <c r="A20" s="84" t="s">
        <v>28</v>
      </c>
      <c r="B20" s="85" t="s">
        <v>345</v>
      </c>
      <c r="C20" s="85" t="s">
        <v>23</v>
      </c>
      <c r="D20" s="85" t="s">
        <v>24</v>
      </c>
      <c r="E20" s="85" t="s">
        <v>343</v>
      </c>
      <c r="F20" s="86" t="s">
        <v>344</v>
      </c>
      <c r="G20" s="83"/>
      <c r="H20" s="83"/>
      <c r="I20" s="83"/>
    </row>
    <row r="21" spans="1:9" ht="15.6" x14ac:dyDescent="0.3">
      <c r="A21" s="96">
        <v>5</v>
      </c>
      <c r="B21" s="87" t="s">
        <v>11</v>
      </c>
      <c r="C21" s="88"/>
      <c r="D21" s="88"/>
      <c r="E21" s="88"/>
      <c r="F21" s="89"/>
      <c r="G21" s="83"/>
      <c r="H21" s="83"/>
      <c r="I21" s="83"/>
    </row>
    <row r="22" spans="1:9" ht="14.4" x14ac:dyDescent="0.3">
      <c r="A22" s="97" t="s">
        <v>193</v>
      </c>
      <c r="B22" s="90" t="s">
        <v>217</v>
      </c>
      <c r="C22" s="88"/>
      <c r="D22" s="88"/>
      <c r="E22" s="88"/>
      <c r="F22" s="89"/>
    </row>
    <row r="23" spans="1:9" x14ac:dyDescent="0.25">
      <c r="A23" s="91" t="s">
        <v>194</v>
      </c>
      <c r="B23" s="92" t="s">
        <v>339</v>
      </c>
      <c r="C23" s="93"/>
      <c r="D23" s="93"/>
      <c r="E23" s="93"/>
      <c r="F23" s="94"/>
    </row>
    <row r="24" spans="1:9" x14ac:dyDescent="0.25">
      <c r="A24" s="98" t="s">
        <v>315</v>
      </c>
      <c r="B24" s="99" t="s">
        <v>340</v>
      </c>
      <c r="C24" s="100">
        <v>100</v>
      </c>
      <c r="D24" s="100" t="s">
        <v>79</v>
      </c>
      <c r="E24" s="101">
        <v>1000</v>
      </c>
      <c r="F24" s="102">
        <v>100000</v>
      </c>
    </row>
    <row r="25" spans="1:9" x14ac:dyDescent="0.25">
      <c r="A25" s="98" t="s">
        <v>316</v>
      </c>
      <c r="B25" s="99" t="s">
        <v>341</v>
      </c>
      <c r="C25" s="100">
        <v>100</v>
      </c>
      <c r="D25" s="100" t="s">
        <v>79</v>
      </c>
      <c r="E25" s="101">
        <v>1000</v>
      </c>
      <c r="F25" s="102">
        <v>100000</v>
      </c>
    </row>
    <row r="26" spans="1:9" s="83" customFormat="1" ht="12" customHeight="1" x14ac:dyDescent="0.25">
      <c r="A26" s="95" t="s">
        <v>195</v>
      </c>
      <c r="B26" s="103" t="s">
        <v>342</v>
      </c>
      <c r="C26" s="104">
        <v>100</v>
      </c>
      <c r="D26" s="104" t="s">
        <v>79</v>
      </c>
      <c r="E26" s="105">
        <v>1000</v>
      </c>
      <c r="F26" s="106">
        <v>100000</v>
      </c>
    </row>
    <row r="27" spans="1:9" x14ac:dyDescent="0.25">
      <c r="A27" s="82"/>
      <c r="B27"/>
      <c r="C27"/>
      <c r="D27"/>
      <c r="E27"/>
      <c r="F27"/>
    </row>
    <row r="28" spans="1:9" ht="25.5" customHeight="1" x14ac:dyDescent="0.25">
      <c r="A28" s="141" t="s">
        <v>346</v>
      </c>
      <c r="B28" s="142"/>
      <c r="C28" s="142"/>
      <c r="D28" s="142"/>
      <c r="E28" s="142"/>
      <c r="F28" s="143"/>
    </row>
    <row r="29" spans="1:9" x14ac:dyDescent="0.25">
      <c r="A29" s="82"/>
      <c r="B29"/>
      <c r="C29"/>
      <c r="D29"/>
      <c r="E29"/>
      <c r="F29"/>
    </row>
    <row r="30" spans="1:9" ht="27.75" customHeight="1" thickBot="1" x14ac:dyDescent="0.3">
      <c r="A30" s="84" t="s">
        <v>28</v>
      </c>
      <c r="B30" s="85" t="s">
        <v>345</v>
      </c>
      <c r="C30" s="85" t="s">
        <v>23</v>
      </c>
      <c r="D30" s="85" t="s">
        <v>24</v>
      </c>
      <c r="E30" s="85" t="s">
        <v>343</v>
      </c>
      <c r="F30" s="86" t="s">
        <v>344</v>
      </c>
      <c r="G30" s="83"/>
      <c r="H30" s="83"/>
      <c r="I30" s="83"/>
    </row>
    <row r="31" spans="1:9" ht="15.6" x14ac:dyDescent="0.3">
      <c r="A31" s="96">
        <v>5</v>
      </c>
      <c r="B31" s="87" t="s">
        <v>11</v>
      </c>
      <c r="C31" s="88"/>
      <c r="D31" s="88"/>
      <c r="E31" s="88"/>
      <c r="F31" s="89"/>
      <c r="G31" s="83"/>
      <c r="H31" s="83"/>
      <c r="I31" s="83"/>
    </row>
    <row r="32" spans="1:9" ht="14.4" x14ac:dyDescent="0.3">
      <c r="A32" s="97" t="s">
        <v>193</v>
      </c>
      <c r="B32" s="90" t="s">
        <v>217</v>
      </c>
      <c r="C32" s="88"/>
      <c r="D32" s="88"/>
      <c r="E32" s="88"/>
      <c r="F32" s="89"/>
    </row>
    <row r="33" spans="1:9" x14ac:dyDescent="0.25">
      <c r="A33" s="91" t="s">
        <v>194</v>
      </c>
      <c r="B33" s="92" t="s">
        <v>339</v>
      </c>
      <c r="C33" s="107">
        <v>100</v>
      </c>
      <c r="D33" s="107" t="s">
        <v>79</v>
      </c>
      <c r="E33" s="108">
        <v>1000</v>
      </c>
      <c r="F33" s="109">
        <v>100000</v>
      </c>
    </row>
    <row r="34" spans="1:9" s="83" customFormat="1" ht="12" customHeight="1" x14ac:dyDescent="0.25">
      <c r="A34" s="95" t="s">
        <v>195</v>
      </c>
      <c r="B34" s="103" t="s">
        <v>342</v>
      </c>
      <c r="C34" s="104">
        <v>100</v>
      </c>
      <c r="D34" s="104" t="s">
        <v>79</v>
      </c>
      <c r="E34" s="105">
        <v>1000</v>
      </c>
      <c r="F34" s="106">
        <v>100000</v>
      </c>
    </row>
    <row r="35" spans="1:9" ht="21" customHeight="1" x14ac:dyDescent="0.25">
      <c r="A35" s="82"/>
      <c r="B35"/>
      <c r="C35"/>
      <c r="D35"/>
      <c r="E35"/>
      <c r="F35"/>
    </row>
    <row r="36" spans="1:9" ht="39.75" customHeight="1" x14ac:dyDescent="0.25">
      <c r="A36" s="141" t="s">
        <v>347</v>
      </c>
      <c r="B36" s="142"/>
      <c r="C36" s="142"/>
      <c r="D36" s="142"/>
      <c r="E36" s="142"/>
      <c r="F36" s="143"/>
    </row>
    <row r="37" spans="1:9" x14ac:dyDescent="0.25">
      <c r="A37" s="82"/>
      <c r="B37"/>
      <c r="C37"/>
      <c r="D37"/>
      <c r="E37"/>
      <c r="F37"/>
    </row>
    <row r="38" spans="1:9" ht="27.75" customHeight="1" thickBot="1" x14ac:dyDescent="0.3">
      <c r="A38" s="84" t="s">
        <v>28</v>
      </c>
      <c r="B38" s="85" t="s">
        <v>345</v>
      </c>
      <c r="C38" s="85" t="s">
        <v>23</v>
      </c>
      <c r="D38" s="85" t="s">
        <v>24</v>
      </c>
      <c r="E38" s="85" t="s">
        <v>343</v>
      </c>
      <c r="F38" s="86" t="s">
        <v>344</v>
      </c>
      <c r="G38" s="83"/>
      <c r="H38" s="83"/>
      <c r="I38" s="83"/>
    </row>
    <row r="39" spans="1:9" ht="15.6" x14ac:dyDescent="0.3">
      <c r="A39" s="96">
        <v>5</v>
      </c>
      <c r="B39" s="87" t="s">
        <v>11</v>
      </c>
      <c r="C39" s="88"/>
      <c r="D39" s="88"/>
      <c r="E39" s="88"/>
      <c r="F39" s="89"/>
      <c r="G39" s="83"/>
      <c r="H39" s="83"/>
      <c r="I39" s="83"/>
    </row>
    <row r="40" spans="1:9" ht="14.4" x14ac:dyDescent="0.3">
      <c r="A40" s="97" t="s">
        <v>193</v>
      </c>
      <c r="B40" s="90" t="s">
        <v>217</v>
      </c>
      <c r="C40" s="88"/>
      <c r="D40" s="88"/>
      <c r="E40" s="88"/>
      <c r="F40" s="89"/>
    </row>
    <row r="41" spans="1:9" x14ac:dyDescent="0.25">
      <c r="A41" s="91" t="s">
        <v>194</v>
      </c>
      <c r="B41" s="92" t="s">
        <v>339</v>
      </c>
      <c r="C41" s="107"/>
      <c r="D41" s="107"/>
      <c r="E41" s="108"/>
      <c r="F41" s="109"/>
    </row>
    <row r="42" spans="1:9" x14ac:dyDescent="0.25">
      <c r="A42" s="98"/>
      <c r="B42" s="110" t="s">
        <v>340</v>
      </c>
      <c r="C42" s="111">
        <v>100</v>
      </c>
      <c r="D42" s="111" t="s">
        <v>79</v>
      </c>
      <c r="E42" s="112">
        <v>1000</v>
      </c>
      <c r="F42" s="113">
        <v>100000</v>
      </c>
    </row>
    <row r="43" spans="1:9" x14ac:dyDescent="0.25">
      <c r="A43" s="98"/>
      <c r="B43" s="110" t="s">
        <v>341</v>
      </c>
      <c r="C43" s="111">
        <v>100</v>
      </c>
      <c r="D43" s="111" t="s">
        <v>79</v>
      </c>
      <c r="E43" s="112">
        <v>1000</v>
      </c>
      <c r="F43" s="113">
        <v>100000</v>
      </c>
    </row>
    <row r="44" spans="1:9" s="83" customFormat="1" ht="12" customHeight="1" x14ac:dyDescent="0.25">
      <c r="A44" s="95" t="s">
        <v>195</v>
      </c>
      <c r="B44" s="103" t="s">
        <v>342</v>
      </c>
      <c r="C44" s="104">
        <v>100</v>
      </c>
      <c r="D44" s="104" t="s">
        <v>79</v>
      </c>
      <c r="E44" s="105">
        <v>1000</v>
      </c>
      <c r="F44" s="106">
        <v>100000</v>
      </c>
    </row>
    <row r="45" spans="1:9" ht="13.8" x14ac:dyDescent="0.25">
      <c r="A45" s="80"/>
    </row>
    <row r="46" spans="1:9" ht="13.8" x14ac:dyDescent="0.25">
      <c r="B46" s="81"/>
    </row>
    <row r="47" spans="1:9" ht="13.8" x14ac:dyDescent="0.25">
      <c r="B47" s="81"/>
    </row>
  </sheetData>
  <mergeCells count="10">
    <mergeCell ref="C5:G5"/>
    <mergeCell ref="H5:I5"/>
    <mergeCell ref="A6:B6"/>
    <mergeCell ref="C6:G6"/>
    <mergeCell ref="H6:I6"/>
    <mergeCell ref="A18:F18"/>
    <mergeCell ref="A28:F28"/>
    <mergeCell ref="A36:F36"/>
    <mergeCell ref="B9:F9"/>
    <mergeCell ref="B8:F8"/>
  </mergeCells>
  <pageMargins left="0.7" right="0.7" top="0.75" bottom="0.75" header="0.3" footer="0.3"/>
  <pageSetup paperSize="9" orientation="portrait" r:id="rId1"/>
  <headerFooter>
    <oddFooter>&amp;L&amp;8&amp;K00-044
FSR SF-141 útg. 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2"/>
  <sheetViews>
    <sheetView workbookViewId="0">
      <selection activeCell="E7" sqref="E7"/>
    </sheetView>
  </sheetViews>
  <sheetFormatPr defaultRowHeight="13.2" x14ac:dyDescent="0.25"/>
  <cols>
    <col min="1" max="1" width="7.88671875" style="25" customWidth="1"/>
    <col min="2" max="2" width="33.88671875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21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34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 t="s">
        <v>44</v>
      </c>
      <c r="B4" s="22" t="s">
        <v>13</v>
      </c>
      <c r="C4" s="32"/>
      <c r="D4" s="9"/>
      <c r="E4" s="8"/>
      <c r="F4" s="8"/>
    </row>
    <row r="5" spans="1:6" ht="15.6" x14ac:dyDescent="0.3">
      <c r="A5" s="27" t="s">
        <v>237</v>
      </c>
      <c r="B5" s="48" t="s">
        <v>251</v>
      </c>
      <c r="C5" s="32"/>
      <c r="D5" s="24"/>
      <c r="E5" s="6"/>
      <c r="F5" s="6"/>
    </row>
    <row r="6" spans="1:6" x14ac:dyDescent="0.25">
      <c r="A6" s="39" t="s">
        <v>238</v>
      </c>
      <c r="B6" s="44" t="s">
        <v>134</v>
      </c>
      <c r="C6" s="40"/>
      <c r="D6" s="41"/>
      <c r="E6" s="122"/>
      <c r="F6" s="122"/>
    </row>
    <row r="7" spans="1:6" x14ac:dyDescent="0.25">
      <c r="A7" s="61" t="s">
        <v>319</v>
      </c>
      <c r="B7" s="59" t="s">
        <v>311</v>
      </c>
      <c r="C7" s="56">
        <v>100</v>
      </c>
      <c r="D7" s="57" t="s">
        <v>79</v>
      </c>
      <c r="E7" s="124">
        <v>1000</v>
      </c>
      <c r="F7" s="124">
        <f>C7*E7</f>
        <v>100000</v>
      </c>
    </row>
    <row r="8" spans="1:6" x14ac:dyDescent="0.25">
      <c r="A8" s="61" t="s">
        <v>320</v>
      </c>
      <c r="B8" s="59" t="s">
        <v>312</v>
      </c>
      <c r="C8" s="56">
        <v>100</v>
      </c>
      <c r="D8" s="57" t="s">
        <v>79</v>
      </c>
      <c r="E8" s="124">
        <v>1000</v>
      </c>
      <c r="F8" s="124">
        <f>C8*E8</f>
        <v>100000</v>
      </c>
    </row>
    <row r="9" spans="1:6" x14ac:dyDescent="0.25">
      <c r="A9" s="39" t="s">
        <v>239</v>
      </c>
      <c r="B9" s="44" t="s">
        <v>134</v>
      </c>
      <c r="C9" s="40">
        <v>100</v>
      </c>
      <c r="D9" s="115" t="s">
        <v>310</v>
      </c>
      <c r="E9" s="122">
        <v>1000</v>
      </c>
      <c r="F9" s="122">
        <f>C9*E9</f>
        <v>100000</v>
      </c>
    </row>
    <row r="10" spans="1:6" x14ac:dyDescent="0.25">
      <c r="A10" s="39"/>
      <c r="B10" s="49" t="s">
        <v>252</v>
      </c>
      <c r="C10" s="40"/>
      <c r="D10" s="115"/>
      <c r="E10" s="122"/>
      <c r="F10" s="125">
        <f>SUM(F6:F9)</f>
        <v>300000</v>
      </c>
    </row>
    <row r="11" spans="1:6" x14ac:dyDescent="0.25">
      <c r="A11" s="39"/>
      <c r="B11" s="44"/>
      <c r="C11" s="40"/>
      <c r="D11" s="115"/>
      <c r="E11" s="122"/>
      <c r="F11" s="122"/>
    </row>
    <row r="12" spans="1:6" ht="15.6" x14ac:dyDescent="0.3">
      <c r="A12" s="27" t="s">
        <v>240</v>
      </c>
      <c r="B12" s="48" t="s">
        <v>253</v>
      </c>
      <c r="C12" s="32"/>
      <c r="D12" s="116"/>
      <c r="E12" s="6"/>
      <c r="F12" s="6"/>
    </row>
    <row r="13" spans="1:6" x14ac:dyDescent="0.25">
      <c r="A13" s="39" t="s">
        <v>241</v>
      </c>
      <c r="B13" s="44" t="s">
        <v>134</v>
      </c>
      <c r="C13" s="40">
        <v>100</v>
      </c>
      <c r="D13" s="115" t="s">
        <v>79</v>
      </c>
      <c r="E13" s="122">
        <v>1000</v>
      </c>
      <c r="F13" s="122">
        <f>C13*E13</f>
        <v>100000</v>
      </c>
    </row>
    <row r="14" spans="1:6" x14ac:dyDescent="0.25">
      <c r="A14" s="39" t="s">
        <v>242</v>
      </c>
      <c r="B14" s="44" t="s">
        <v>134</v>
      </c>
      <c r="C14" s="40">
        <v>100</v>
      </c>
      <c r="D14" s="115" t="s">
        <v>310</v>
      </c>
      <c r="E14" s="122">
        <v>1000</v>
      </c>
      <c r="F14" s="122">
        <f>C14*E14</f>
        <v>100000</v>
      </c>
    </row>
    <row r="15" spans="1:6" x14ac:dyDescent="0.25">
      <c r="A15" s="39"/>
      <c r="B15" s="49" t="s">
        <v>254</v>
      </c>
      <c r="C15" s="40"/>
      <c r="D15" s="115"/>
      <c r="E15" s="122"/>
      <c r="F15" s="125">
        <f>SUM(F13:F14)</f>
        <v>200000</v>
      </c>
    </row>
    <row r="16" spans="1:6" x14ac:dyDescent="0.25">
      <c r="A16" s="39"/>
      <c r="B16" s="44"/>
      <c r="C16" s="40"/>
      <c r="D16" s="115"/>
      <c r="E16" s="122"/>
      <c r="F16" s="122"/>
    </row>
    <row r="17" spans="1:6" ht="15.6" x14ac:dyDescent="0.3">
      <c r="A17" s="27" t="s">
        <v>243</v>
      </c>
      <c r="B17" s="48" t="s">
        <v>220</v>
      </c>
      <c r="C17" s="40"/>
      <c r="D17" s="115"/>
      <c r="E17" s="122"/>
      <c r="F17" s="122"/>
    </row>
    <row r="18" spans="1:6" x14ac:dyDescent="0.25">
      <c r="A18" s="39" t="s">
        <v>244</v>
      </c>
      <c r="B18" s="44" t="s">
        <v>134</v>
      </c>
      <c r="C18" s="40">
        <v>100</v>
      </c>
      <c r="D18" s="115" t="s">
        <v>79</v>
      </c>
      <c r="E18" s="122">
        <v>1000</v>
      </c>
      <c r="F18" s="122">
        <f>C18*E18</f>
        <v>100000</v>
      </c>
    </row>
    <row r="19" spans="1:6" x14ac:dyDescent="0.25">
      <c r="A19" s="39" t="s">
        <v>245</v>
      </c>
      <c r="B19" s="44" t="s">
        <v>134</v>
      </c>
      <c r="C19" s="40">
        <v>100</v>
      </c>
      <c r="D19" s="115" t="s">
        <v>310</v>
      </c>
      <c r="E19" s="122">
        <v>1000</v>
      </c>
      <c r="F19" s="122">
        <f>C19*E19</f>
        <v>100000</v>
      </c>
    </row>
    <row r="20" spans="1:6" x14ac:dyDescent="0.25">
      <c r="A20" s="39"/>
      <c r="B20" s="49" t="s">
        <v>255</v>
      </c>
      <c r="C20" s="40"/>
      <c r="D20" s="115"/>
      <c r="E20" s="122"/>
      <c r="F20" s="125">
        <f>SUM(F18:F19)</f>
        <v>200000</v>
      </c>
    </row>
    <row r="21" spans="1:6" x14ac:dyDescent="0.25">
      <c r="A21" s="39"/>
      <c r="B21" s="49"/>
      <c r="C21" s="40"/>
      <c r="D21" s="115"/>
      <c r="E21" s="122"/>
      <c r="F21" s="125"/>
    </row>
    <row r="22" spans="1:6" ht="15.6" x14ac:dyDescent="0.3">
      <c r="A22" s="27" t="s">
        <v>246</v>
      </c>
      <c r="B22" s="48" t="s">
        <v>221</v>
      </c>
      <c r="C22" s="40"/>
      <c r="D22" s="115"/>
      <c r="E22" s="122"/>
      <c r="F22" s="122"/>
    </row>
    <row r="23" spans="1:6" x14ac:dyDescent="0.25">
      <c r="A23" s="39" t="s">
        <v>247</v>
      </c>
      <c r="B23" s="44" t="s">
        <v>134</v>
      </c>
      <c r="C23" s="40">
        <v>100</v>
      </c>
      <c r="D23" s="115" t="s">
        <v>79</v>
      </c>
      <c r="E23" s="122">
        <v>1000</v>
      </c>
      <c r="F23" s="122">
        <f>C23*E23</f>
        <v>100000</v>
      </c>
    </row>
    <row r="24" spans="1:6" x14ac:dyDescent="0.25">
      <c r="A24" s="39" t="s">
        <v>248</v>
      </c>
      <c r="B24" s="44" t="s">
        <v>134</v>
      </c>
      <c r="C24" s="40">
        <v>100</v>
      </c>
      <c r="D24" s="115" t="s">
        <v>79</v>
      </c>
      <c r="E24" s="122">
        <v>1000</v>
      </c>
      <c r="F24" s="122">
        <f>C24*E24</f>
        <v>100000</v>
      </c>
    </row>
    <row r="25" spans="1:6" x14ac:dyDescent="0.25">
      <c r="A25" s="39"/>
      <c r="B25" s="49" t="s">
        <v>256</v>
      </c>
      <c r="C25" s="40"/>
      <c r="D25" s="115"/>
      <c r="E25" s="122"/>
      <c r="F25" s="125">
        <f>SUM(F23:F24)</f>
        <v>200000</v>
      </c>
    </row>
    <row r="26" spans="1:6" x14ac:dyDescent="0.25">
      <c r="A26" s="39"/>
      <c r="B26" s="49"/>
      <c r="C26" s="40"/>
      <c r="D26" s="115"/>
      <c r="E26" s="122"/>
      <c r="F26" s="125"/>
    </row>
    <row r="27" spans="1:6" ht="15.6" x14ac:dyDescent="0.3">
      <c r="A27" s="27" t="s">
        <v>249</v>
      </c>
      <c r="B27" s="48" t="s">
        <v>257</v>
      </c>
      <c r="C27" s="40"/>
      <c r="D27" s="115"/>
      <c r="E27" s="122"/>
      <c r="F27" s="122"/>
    </row>
    <row r="28" spans="1:6" x14ac:dyDescent="0.25">
      <c r="A28" s="39" t="s">
        <v>250</v>
      </c>
      <c r="B28" s="44" t="s">
        <v>134</v>
      </c>
      <c r="C28" s="40">
        <v>100</v>
      </c>
      <c r="D28" s="115" t="s">
        <v>301</v>
      </c>
      <c r="E28" s="122">
        <v>1000</v>
      </c>
      <c r="F28" s="122">
        <f>C28*E28</f>
        <v>100000</v>
      </c>
    </row>
    <row r="29" spans="1:6" x14ac:dyDescent="0.25">
      <c r="A29" s="39" t="s">
        <v>250</v>
      </c>
      <c r="B29" s="44" t="s">
        <v>134</v>
      </c>
      <c r="C29" s="40">
        <v>100</v>
      </c>
      <c r="D29" s="115" t="s">
        <v>79</v>
      </c>
      <c r="E29" s="122">
        <v>1000</v>
      </c>
      <c r="F29" s="122">
        <f>C29*E29</f>
        <v>100000</v>
      </c>
    </row>
    <row r="30" spans="1:6" ht="26.4" x14ac:dyDescent="0.25">
      <c r="A30" s="39"/>
      <c r="B30" s="49" t="s">
        <v>258</v>
      </c>
      <c r="C30" s="40"/>
      <c r="D30" s="41"/>
      <c r="E30" s="122"/>
      <c r="F30" s="125">
        <f>SUM(F28:F29)</f>
        <v>200000</v>
      </c>
    </row>
    <row r="31" spans="1:6" ht="15" x14ac:dyDescent="0.25">
      <c r="A31" s="28"/>
      <c r="B31" s="23"/>
      <c r="C31" s="32"/>
      <c r="D31" s="24"/>
      <c r="E31" s="6"/>
      <c r="F31" s="6"/>
    </row>
    <row r="32" spans="1:6" ht="16.2" thickBot="1" x14ac:dyDescent="0.35">
      <c r="A32" s="28"/>
      <c r="B32" s="16" t="s">
        <v>191</v>
      </c>
      <c r="C32" s="32"/>
      <c r="D32" s="24"/>
      <c r="E32" s="6"/>
      <c r="F32" s="123">
        <f>F10+F15+F20+F25+F30</f>
        <v>1100000</v>
      </c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3"/>
  <sheetViews>
    <sheetView zoomScaleNormal="100" workbookViewId="0">
      <selection activeCell="E7" sqref="E7"/>
    </sheetView>
  </sheetViews>
  <sheetFormatPr defaultRowHeight="13.2" x14ac:dyDescent="0.25"/>
  <cols>
    <col min="1" max="1" width="7.88671875" style="25" customWidth="1"/>
    <col min="2" max="2" width="33.88671875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21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34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 t="s">
        <v>45</v>
      </c>
      <c r="B4" s="22" t="s">
        <v>14</v>
      </c>
      <c r="C4" s="32"/>
      <c r="D4" s="9"/>
      <c r="E4" s="8"/>
      <c r="F4" s="8"/>
    </row>
    <row r="5" spans="1:6" ht="15.6" x14ac:dyDescent="0.3">
      <c r="A5" s="27" t="s">
        <v>259</v>
      </c>
      <c r="B5" s="48" t="s">
        <v>35</v>
      </c>
      <c r="C5" s="32"/>
      <c r="D5" s="24"/>
      <c r="E5" s="6"/>
      <c r="F5" s="6"/>
    </row>
    <row r="6" spans="1:6" x14ac:dyDescent="0.25">
      <c r="A6" s="39" t="s">
        <v>260</v>
      </c>
      <c r="B6" s="44" t="s">
        <v>218</v>
      </c>
      <c r="C6" s="40"/>
      <c r="D6" s="41"/>
      <c r="E6" s="122"/>
      <c r="F6" s="122"/>
    </row>
    <row r="7" spans="1:6" x14ac:dyDescent="0.25">
      <c r="A7" s="61" t="s">
        <v>321</v>
      </c>
      <c r="B7" s="59" t="s">
        <v>311</v>
      </c>
      <c r="C7" s="56">
        <v>100</v>
      </c>
      <c r="D7" s="56" t="s">
        <v>63</v>
      </c>
      <c r="E7" s="124">
        <v>1000</v>
      </c>
      <c r="F7" s="124">
        <f>C7*E7</f>
        <v>100000</v>
      </c>
    </row>
    <row r="8" spans="1:6" x14ac:dyDescent="0.25">
      <c r="A8" s="61" t="s">
        <v>322</v>
      </c>
      <c r="B8" s="59" t="s">
        <v>312</v>
      </c>
      <c r="C8" s="56">
        <v>100</v>
      </c>
      <c r="D8" s="56" t="s">
        <v>63</v>
      </c>
      <c r="E8" s="124">
        <v>1000</v>
      </c>
      <c r="F8" s="124">
        <f>C8*E8</f>
        <v>100000</v>
      </c>
    </row>
    <row r="9" spans="1:6" x14ac:dyDescent="0.25">
      <c r="A9" s="39" t="s">
        <v>261</v>
      </c>
      <c r="B9" s="44" t="s">
        <v>218</v>
      </c>
      <c r="C9" s="40">
        <v>100</v>
      </c>
      <c r="D9" s="41" t="s">
        <v>79</v>
      </c>
      <c r="E9" s="122">
        <v>1000</v>
      </c>
      <c r="F9" s="122">
        <f>C9*E9</f>
        <v>100000</v>
      </c>
    </row>
    <row r="10" spans="1:6" x14ac:dyDescent="0.25">
      <c r="A10" s="39"/>
      <c r="B10" s="49" t="s">
        <v>280</v>
      </c>
      <c r="C10" s="40"/>
      <c r="D10" s="41"/>
      <c r="E10" s="122"/>
      <c r="F10" s="125">
        <f>SUM(F6:F9)</f>
        <v>300000</v>
      </c>
    </row>
    <row r="11" spans="1:6" x14ac:dyDescent="0.25">
      <c r="A11" s="39"/>
      <c r="B11" s="44"/>
      <c r="C11" s="40"/>
      <c r="D11" s="41"/>
      <c r="E11" s="122"/>
      <c r="F11" s="122"/>
    </row>
    <row r="12" spans="1:6" ht="15.6" x14ac:dyDescent="0.3">
      <c r="A12" s="27" t="s">
        <v>262</v>
      </c>
      <c r="B12" s="48" t="s">
        <v>281</v>
      </c>
      <c r="C12" s="32"/>
      <c r="D12" s="24"/>
      <c r="E12" s="6"/>
      <c r="F12" s="6"/>
    </row>
    <row r="13" spans="1:6" x14ac:dyDescent="0.25">
      <c r="A13" s="39" t="s">
        <v>263</v>
      </c>
      <c r="B13" s="44" t="s">
        <v>134</v>
      </c>
      <c r="C13" s="40">
        <v>100</v>
      </c>
      <c r="D13" s="115" t="s">
        <v>301</v>
      </c>
      <c r="E13" s="122">
        <v>1000</v>
      </c>
      <c r="F13" s="122">
        <f>C13*E13</f>
        <v>100000</v>
      </c>
    </row>
    <row r="14" spans="1:6" x14ac:dyDescent="0.25">
      <c r="A14" s="39" t="s">
        <v>264</v>
      </c>
      <c r="B14" s="44" t="s">
        <v>134</v>
      </c>
      <c r="C14" s="40">
        <v>100</v>
      </c>
      <c r="D14" s="115" t="s">
        <v>310</v>
      </c>
      <c r="E14" s="122">
        <v>1000</v>
      </c>
      <c r="F14" s="122">
        <f>C14*E14</f>
        <v>100000</v>
      </c>
    </row>
    <row r="15" spans="1:6" x14ac:dyDescent="0.25">
      <c r="A15" s="39"/>
      <c r="B15" s="49" t="s">
        <v>282</v>
      </c>
      <c r="C15" s="40"/>
      <c r="D15" s="115"/>
      <c r="E15" s="122"/>
      <c r="F15" s="125">
        <f>SUM(F13:F14)</f>
        <v>200000</v>
      </c>
    </row>
    <row r="16" spans="1:6" x14ac:dyDescent="0.25">
      <c r="A16" s="39"/>
      <c r="B16" s="44"/>
      <c r="C16" s="40"/>
      <c r="D16" s="115"/>
      <c r="E16" s="122"/>
      <c r="F16" s="122"/>
    </row>
    <row r="17" spans="1:6" ht="15.6" x14ac:dyDescent="0.3">
      <c r="A17" s="27" t="s">
        <v>265</v>
      </c>
      <c r="B17" s="52" t="s">
        <v>283</v>
      </c>
      <c r="C17" s="40"/>
      <c r="D17" s="115"/>
      <c r="E17" s="122"/>
      <c r="F17" s="122"/>
    </row>
    <row r="18" spans="1:6" x14ac:dyDescent="0.25">
      <c r="A18" s="39" t="s">
        <v>266</v>
      </c>
      <c r="B18" s="44" t="s">
        <v>134</v>
      </c>
      <c r="C18" s="40">
        <v>100</v>
      </c>
      <c r="D18" s="115" t="s">
        <v>310</v>
      </c>
      <c r="E18" s="122">
        <v>1000</v>
      </c>
      <c r="F18" s="122">
        <f>C18*E18</f>
        <v>100000</v>
      </c>
    </row>
    <row r="19" spans="1:6" x14ac:dyDescent="0.25">
      <c r="A19" s="39" t="s">
        <v>267</v>
      </c>
      <c r="B19" s="44" t="s">
        <v>134</v>
      </c>
      <c r="C19" s="40">
        <v>100</v>
      </c>
      <c r="D19" s="115" t="s">
        <v>301</v>
      </c>
      <c r="E19" s="122">
        <v>1000</v>
      </c>
      <c r="F19" s="122">
        <f>C19*E19</f>
        <v>100000</v>
      </c>
    </row>
    <row r="20" spans="1:6" ht="26.4" x14ac:dyDescent="0.25">
      <c r="A20" s="39"/>
      <c r="B20" s="49" t="s">
        <v>284</v>
      </c>
      <c r="C20" s="40"/>
      <c r="D20" s="115"/>
      <c r="E20" s="122"/>
      <c r="F20" s="125">
        <f>SUM(F18:F19)</f>
        <v>200000</v>
      </c>
    </row>
    <row r="21" spans="1:6" x14ac:dyDescent="0.25">
      <c r="A21" s="39"/>
      <c r="B21" s="49"/>
      <c r="C21" s="40"/>
      <c r="D21" s="115"/>
      <c r="E21" s="122"/>
      <c r="F21" s="125"/>
    </row>
    <row r="22" spans="1:6" ht="15.6" x14ac:dyDescent="0.3">
      <c r="A22" s="27" t="s">
        <v>268</v>
      </c>
      <c r="B22" s="48" t="s">
        <v>285</v>
      </c>
      <c r="C22" s="40"/>
      <c r="D22" s="115"/>
      <c r="E22" s="122"/>
      <c r="F22" s="122"/>
    </row>
    <row r="23" spans="1:6" x14ac:dyDescent="0.25">
      <c r="A23" s="39" t="s">
        <v>269</v>
      </c>
      <c r="B23" s="44" t="s">
        <v>134</v>
      </c>
      <c r="C23" s="40">
        <v>100</v>
      </c>
      <c r="D23" s="115" t="s">
        <v>310</v>
      </c>
      <c r="E23" s="122">
        <v>1000</v>
      </c>
      <c r="F23" s="122">
        <f>C23*E23</f>
        <v>100000</v>
      </c>
    </row>
    <row r="24" spans="1:6" x14ac:dyDescent="0.25">
      <c r="A24" s="39" t="s">
        <v>270</v>
      </c>
      <c r="B24" s="44" t="s">
        <v>134</v>
      </c>
      <c r="C24" s="40">
        <v>100</v>
      </c>
      <c r="D24" s="115" t="s">
        <v>301</v>
      </c>
      <c r="E24" s="122">
        <v>1000</v>
      </c>
      <c r="F24" s="122">
        <f>C24*E24</f>
        <v>100000</v>
      </c>
    </row>
    <row r="25" spans="1:6" x14ac:dyDescent="0.25">
      <c r="A25" s="39"/>
      <c r="B25" s="49" t="s">
        <v>286</v>
      </c>
      <c r="C25" s="40"/>
      <c r="D25" s="115"/>
      <c r="E25" s="122"/>
      <c r="F25" s="125">
        <f>SUM(F23:F24)</f>
        <v>200000</v>
      </c>
    </row>
    <row r="26" spans="1:6" x14ac:dyDescent="0.25">
      <c r="A26" s="39"/>
      <c r="B26" s="49"/>
      <c r="C26" s="40"/>
      <c r="D26" s="115"/>
      <c r="E26" s="122"/>
      <c r="F26" s="125"/>
    </row>
    <row r="27" spans="1:6" ht="15.6" x14ac:dyDescent="0.3">
      <c r="A27" s="27" t="s">
        <v>271</v>
      </c>
      <c r="B27" s="52" t="s">
        <v>287</v>
      </c>
      <c r="C27" s="40"/>
      <c r="D27" s="115"/>
      <c r="E27" s="122"/>
      <c r="F27" s="122"/>
    </row>
    <row r="28" spans="1:6" x14ac:dyDescent="0.25">
      <c r="A28" s="39" t="s">
        <v>272</v>
      </c>
      <c r="B28" s="44" t="s">
        <v>134</v>
      </c>
      <c r="C28" s="40">
        <v>100</v>
      </c>
      <c r="D28" s="115" t="s">
        <v>79</v>
      </c>
      <c r="E28" s="122">
        <v>1000</v>
      </c>
      <c r="F28" s="122">
        <f>C28*E28</f>
        <v>100000</v>
      </c>
    </row>
    <row r="29" spans="1:6" x14ac:dyDescent="0.25">
      <c r="A29" s="39" t="s">
        <v>273</v>
      </c>
      <c r="B29" s="44" t="s">
        <v>134</v>
      </c>
      <c r="C29" s="40">
        <v>100</v>
      </c>
      <c r="D29" s="115" t="s">
        <v>301</v>
      </c>
      <c r="E29" s="122">
        <v>1000</v>
      </c>
      <c r="F29" s="122">
        <f>C29*E29</f>
        <v>100000</v>
      </c>
    </row>
    <row r="30" spans="1:6" ht="26.4" x14ac:dyDescent="0.25">
      <c r="A30" s="39"/>
      <c r="B30" s="49" t="s">
        <v>288</v>
      </c>
      <c r="C30" s="40"/>
      <c r="D30" s="115"/>
      <c r="E30" s="122"/>
      <c r="F30" s="125">
        <f>SUM(F28:F29)</f>
        <v>200000</v>
      </c>
    </row>
    <row r="31" spans="1:6" x14ac:dyDescent="0.25">
      <c r="A31" s="39"/>
      <c r="B31" s="49"/>
      <c r="C31" s="40"/>
      <c r="D31" s="115"/>
      <c r="E31" s="122"/>
      <c r="F31" s="125"/>
    </row>
    <row r="32" spans="1:6" ht="15.6" x14ac:dyDescent="0.3">
      <c r="A32" s="27" t="s">
        <v>274</v>
      </c>
      <c r="B32" s="48" t="s">
        <v>289</v>
      </c>
      <c r="C32" s="40"/>
      <c r="D32" s="115"/>
      <c r="E32" s="122"/>
      <c r="F32" s="122"/>
    </row>
    <row r="33" spans="1:6" x14ac:dyDescent="0.25">
      <c r="A33" s="39" t="s">
        <v>275</v>
      </c>
      <c r="B33" s="44" t="s">
        <v>134</v>
      </c>
      <c r="C33" s="40">
        <v>100</v>
      </c>
      <c r="D33" s="115" t="s">
        <v>79</v>
      </c>
      <c r="E33" s="122">
        <v>1000</v>
      </c>
      <c r="F33" s="122">
        <f>C33*E33</f>
        <v>100000</v>
      </c>
    </row>
    <row r="34" spans="1:6" x14ac:dyDescent="0.25">
      <c r="A34" s="39" t="s">
        <v>276</v>
      </c>
      <c r="B34" s="44" t="s">
        <v>134</v>
      </c>
      <c r="C34" s="40">
        <v>100</v>
      </c>
      <c r="D34" s="115" t="s">
        <v>63</v>
      </c>
      <c r="E34" s="122">
        <v>1000</v>
      </c>
      <c r="F34" s="122">
        <f>C34*E34</f>
        <v>100000</v>
      </c>
    </row>
    <row r="35" spans="1:6" x14ac:dyDescent="0.25">
      <c r="A35" s="39"/>
      <c r="B35" s="49" t="s">
        <v>290</v>
      </c>
      <c r="C35" s="40"/>
      <c r="D35" s="115"/>
      <c r="E35" s="122"/>
      <c r="F35" s="125">
        <f>SUM(F33:F34)</f>
        <v>200000</v>
      </c>
    </row>
    <row r="36" spans="1:6" x14ac:dyDescent="0.25">
      <c r="A36" s="39"/>
      <c r="B36" s="49"/>
      <c r="C36" s="40"/>
      <c r="D36" s="115"/>
      <c r="E36" s="122"/>
      <c r="F36" s="125"/>
    </row>
    <row r="37" spans="1:6" ht="15.6" x14ac:dyDescent="0.3">
      <c r="A37" s="27" t="s">
        <v>277</v>
      </c>
      <c r="B37" s="48" t="s">
        <v>291</v>
      </c>
      <c r="C37" s="40"/>
      <c r="D37" s="115"/>
      <c r="E37" s="122"/>
      <c r="F37" s="122"/>
    </row>
    <row r="38" spans="1:6" x14ac:dyDescent="0.25">
      <c r="A38" s="39" t="s">
        <v>278</v>
      </c>
      <c r="B38" s="44" t="s">
        <v>134</v>
      </c>
      <c r="C38" s="40">
        <v>100</v>
      </c>
      <c r="D38" s="115" t="s">
        <v>301</v>
      </c>
      <c r="E38" s="122">
        <v>1000</v>
      </c>
      <c r="F38" s="122">
        <f>C38*E38</f>
        <v>100000</v>
      </c>
    </row>
    <row r="39" spans="1:6" x14ac:dyDescent="0.25">
      <c r="A39" s="39" t="s">
        <v>279</v>
      </c>
      <c r="B39" s="44" t="s">
        <v>134</v>
      </c>
      <c r="C39" s="40">
        <v>100</v>
      </c>
      <c r="D39" s="115" t="s">
        <v>310</v>
      </c>
      <c r="E39" s="122">
        <v>1000</v>
      </c>
      <c r="F39" s="122">
        <f>C39*E39</f>
        <v>100000</v>
      </c>
    </row>
    <row r="40" spans="1:6" x14ac:dyDescent="0.25">
      <c r="A40" s="39"/>
      <c r="B40" s="49" t="s">
        <v>292</v>
      </c>
      <c r="C40" s="40"/>
      <c r="D40" s="115"/>
      <c r="E40" s="122"/>
      <c r="F40" s="125">
        <f>SUM(F38:F39)</f>
        <v>200000</v>
      </c>
    </row>
    <row r="41" spans="1:6" ht="15" x14ac:dyDescent="0.25">
      <c r="A41" s="28"/>
      <c r="B41" s="23"/>
      <c r="C41" s="32"/>
      <c r="D41" s="24"/>
      <c r="E41" s="6"/>
      <c r="F41" s="6"/>
    </row>
    <row r="42" spans="1:6" ht="16.2" thickBot="1" x14ac:dyDescent="0.35">
      <c r="A42" s="28"/>
      <c r="B42" s="16" t="s">
        <v>192</v>
      </c>
      <c r="C42" s="32"/>
      <c r="D42" s="24"/>
      <c r="E42" s="6"/>
      <c r="F42" s="123">
        <f>F10+F15+F20+F25+F30+F35+F40</f>
        <v>1500000</v>
      </c>
    </row>
    <row r="43" spans="1:6" ht="15.6" x14ac:dyDescent="0.3">
      <c r="A43" s="28"/>
      <c r="B43" s="16"/>
      <c r="C43" s="32"/>
      <c r="D43" s="24"/>
      <c r="E43" s="6"/>
      <c r="F43" s="6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workbookViewId="0">
      <selection activeCell="E7" sqref="E7"/>
    </sheetView>
  </sheetViews>
  <sheetFormatPr defaultRowHeight="13.2" x14ac:dyDescent="0.25"/>
  <cols>
    <col min="1" max="1" width="7.88671875" style="25" customWidth="1"/>
    <col min="2" max="2" width="33.88671875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21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34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>
        <v>9</v>
      </c>
      <c r="B4" s="22" t="s">
        <v>349</v>
      </c>
      <c r="C4" s="32"/>
      <c r="D4" s="9"/>
      <c r="E4" s="8"/>
      <c r="F4" s="8"/>
    </row>
    <row r="5" spans="1:6" ht="15.6" x14ac:dyDescent="0.3">
      <c r="A5" s="27" t="s">
        <v>29</v>
      </c>
      <c r="B5" s="48" t="s">
        <v>350</v>
      </c>
      <c r="C5" s="32"/>
      <c r="D5" s="24"/>
      <c r="E5" s="6"/>
      <c r="F5" s="6"/>
    </row>
    <row r="6" spans="1:6" x14ac:dyDescent="0.25">
      <c r="A6" s="39" t="s">
        <v>351</v>
      </c>
      <c r="B6" s="44" t="s">
        <v>134</v>
      </c>
      <c r="C6" s="40"/>
      <c r="D6" s="41"/>
      <c r="E6" s="122"/>
      <c r="F6" s="122"/>
    </row>
    <row r="7" spans="1:6" x14ac:dyDescent="0.25">
      <c r="A7" s="61" t="s">
        <v>352</v>
      </c>
      <c r="B7" s="59" t="s">
        <v>311</v>
      </c>
      <c r="C7" s="56">
        <v>100</v>
      </c>
      <c r="D7" s="57" t="s">
        <v>79</v>
      </c>
      <c r="E7" s="124">
        <v>1000</v>
      </c>
      <c r="F7" s="124">
        <f>C7*E7</f>
        <v>100000</v>
      </c>
    </row>
    <row r="8" spans="1:6" x14ac:dyDescent="0.25">
      <c r="A8" s="61" t="s">
        <v>353</v>
      </c>
      <c r="B8" s="59" t="s">
        <v>312</v>
      </c>
      <c r="C8" s="56">
        <v>100</v>
      </c>
      <c r="D8" s="57" t="s">
        <v>79</v>
      </c>
      <c r="E8" s="124">
        <v>1000</v>
      </c>
      <c r="F8" s="124">
        <f>C8*E8</f>
        <v>100000</v>
      </c>
    </row>
    <row r="9" spans="1:6" ht="15" x14ac:dyDescent="0.25">
      <c r="A9" s="28"/>
      <c r="B9" s="23"/>
      <c r="C9" s="32"/>
      <c r="D9" s="24"/>
      <c r="E9" s="6"/>
      <c r="F9" s="6"/>
    </row>
    <row r="10" spans="1:6" ht="16.2" thickBot="1" x14ac:dyDescent="0.35">
      <c r="A10" s="28"/>
      <c r="B10" s="16" t="s">
        <v>27</v>
      </c>
      <c r="C10" s="32"/>
      <c r="D10" s="24"/>
      <c r="E10" s="6"/>
      <c r="F10" s="123">
        <f>SUM(F7:F9)</f>
        <v>200000</v>
      </c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zoomScaleNormal="100" workbookViewId="0">
      <selection activeCell="C26" sqref="C26:D26"/>
    </sheetView>
  </sheetViews>
  <sheetFormatPr defaultRowHeight="13.2" x14ac:dyDescent="0.25"/>
  <cols>
    <col min="1" max="1" width="5.6640625" customWidth="1"/>
    <col min="2" max="2" width="35.5546875" customWidth="1"/>
    <col min="3" max="3" width="21.5546875" customWidth="1"/>
    <col min="4" max="4" width="22.88671875" customWidth="1"/>
  </cols>
  <sheetData>
    <row r="1" spans="1:4" ht="22.8" x14ac:dyDescent="0.4">
      <c r="A1" s="158" t="s">
        <v>0</v>
      </c>
      <c r="B1" s="158"/>
      <c r="C1" s="158"/>
      <c r="D1" s="158"/>
    </row>
    <row r="2" spans="1:4" ht="15" customHeight="1" x14ac:dyDescent="0.4">
      <c r="A2" s="2"/>
      <c r="B2" s="2"/>
      <c r="C2" s="1"/>
      <c r="D2" s="3"/>
    </row>
    <row r="3" spans="1:4" ht="22.8" x14ac:dyDescent="0.4">
      <c r="A3" s="159" t="s">
        <v>1</v>
      </c>
      <c r="B3" s="159"/>
      <c r="C3" s="159"/>
      <c r="D3" s="159"/>
    </row>
    <row r="4" spans="1:4" ht="15" x14ac:dyDescent="0.25">
      <c r="A4" s="4"/>
      <c r="B4" s="4"/>
      <c r="C4" s="5"/>
      <c r="D4" s="6"/>
    </row>
    <row r="5" spans="1:4" ht="30" customHeight="1" x14ac:dyDescent="0.25">
      <c r="A5" s="7"/>
      <c r="B5" s="161" t="str">
        <f>"Undirritaður gerir hér með eftirfarandi tilboð í "&amp;A1&amp;", samkvæmt meðfylgjandi tilboðsskrá:"</f>
        <v>Undirritaður gerir hér með eftirfarandi tilboð í ##Verkheiti##, samkvæmt meðfylgjandi tilboðsskrá:</v>
      </c>
      <c r="C5" s="161"/>
      <c r="D5" s="161"/>
    </row>
    <row r="6" spans="1:4" ht="15" x14ac:dyDescent="0.25">
      <c r="A6" s="7"/>
      <c r="B6" s="9"/>
      <c r="C6" s="9"/>
      <c r="D6" s="8"/>
    </row>
    <row r="7" spans="1:4" ht="15" x14ac:dyDescent="0.25">
      <c r="A7" s="7"/>
      <c r="B7" s="9"/>
      <c r="C7" s="9"/>
      <c r="D7" s="8"/>
    </row>
    <row r="8" spans="1:4" ht="15" x14ac:dyDescent="0.25">
      <c r="A8" s="7"/>
      <c r="B8" s="9" t="s">
        <v>2</v>
      </c>
      <c r="C8" s="9"/>
      <c r="D8" s="8"/>
    </row>
    <row r="9" spans="1:4" ht="15" x14ac:dyDescent="0.25">
      <c r="A9" s="7"/>
      <c r="B9" s="9"/>
      <c r="C9" s="9"/>
      <c r="D9" s="8"/>
    </row>
    <row r="10" spans="1:4" ht="15.6" x14ac:dyDescent="0.3">
      <c r="A10" s="7"/>
      <c r="B10" s="10" t="s">
        <v>3</v>
      </c>
      <c r="C10" s="10"/>
      <c r="D10" s="8"/>
    </row>
    <row r="11" spans="1:4" ht="15" x14ac:dyDescent="0.25">
      <c r="A11" s="7"/>
      <c r="B11" s="7"/>
      <c r="C11" s="9"/>
      <c r="D11" s="11" t="s">
        <v>4</v>
      </c>
    </row>
    <row r="12" spans="1:4" ht="15" x14ac:dyDescent="0.25">
      <c r="A12" s="12"/>
      <c r="B12" s="12"/>
      <c r="C12" s="5"/>
      <c r="D12" s="11"/>
    </row>
    <row r="13" spans="1:4" ht="15.6" x14ac:dyDescent="0.3">
      <c r="A13" s="13" t="s">
        <v>5</v>
      </c>
      <c r="B13" s="14" t="s">
        <v>6</v>
      </c>
      <c r="C13" s="14"/>
      <c r="D13" s="118">
        <f>'0 Hönnun og ráðgjöf'!F8</f>
        <v>200000</v>
      </c>
    </row>
    <row r="14" spans="1:4" ht="15.6" x14ac:dyDescent="0.3">
      <c r="A14" s="15">
        <v>1</v>
      </c>
      <c r="B14" s="14" t="s">
        <v>7</v>
      </c>
      <c r="C14" s="14"/>
      <c r="D14" s="118">
        <f>'1 Aðstaða og jarðvinna'!F31</f>
        <v>8698000</v>
      </c>
    </row>
    <row r="15" spans="1:4" ht="15.6" x14ac:dyDescent="0.3">
      <c r="A15" s="15">
        <v>2</v>
      </c>
      <c r="B15" s="14" t="s">
        <v>8</v>
      </c>
      <c r="C15" s="14"/>
      <c r="D15" s="118">
        <f>'2 Burðarvirki'!F44</f>
        <v>1700000</v>
      </c>
    </row>
    <row r="16" spans="1:4" ht="15.6" x14ac:dyDescent="0.3">
      <c r="A16" s="15">
        <v>3</v>
      </c>
      <c r="B16" s="14" t="s">
        <v>9</v>
      </c>
      <c r="C16" s="14"/>
      <c r="D16" s="118">
        <f>'3 Lagnir'!F31</f>
        <v>1000000</v>
      </c>
    </row>
    <row r="17" spans="1:4" ht="15.6" x14ac:dyDescent="0.3">
      <c r="A17" s="15">
        <v>4</v>
      </c>
      <c r="B17" s="14" t="s">
        <v>10</v>
      </c>
      <c r="C17" s="14"/>
      <c r="D17" s="118">
        <f>'4 Rafkerfi'!F37</f>
        <v>1300000</v>
      </c>
    </row>
    <row r="18" spans="1:4" ht="15.6" x14ac:dyDescent="0.3">
      <c r="A18" s="15">
        <v>5</v>
      </c>
      <c r="B18" s="14" t="s">
        <v>11</v>
      </c>
      <c r="C18" s="14"/>
      <c r="D18" s="118">
        <f>'5 Frágangur innanhúss'!F52</f>
        <v>1500000</v>
      </c>
    </row>
    <row r="19" spans="1:4" ht="15.6" x14ac:dyDescent="0.3">
      <c r="A19" s="15">
        <v>6</v>
      </c>
      <c r="B19" s="14" t="s">
        <v>12</v>
      </c>
      <c r="C19" s="14"/>
      <c r="D19" s="118">
        <f>'6 Laus búnaður'!F12</f>
        <v>300000</v>
      </c>
    </row>
    <row r="20" spans="1:4" ht="15.6" x14ac:dyDescent="0.3">
      <c r="A20" s="15">
        <v>7</v>
      </c>
      <c r="B20" s="14" t="s">
        <v>13</v>
      </c>
      <c r="C20" s="14"/>
      <c r="D20" s="118">
        <f>'7 Frágangur utanhúss'!F32</f>
        <v>1100000</v>
      </c>
    </row>
    <row r="21" spans="1:4" ht="15.6" x14ac:dyDescent="0.3">
      <c r="A21" s="15">
        <v>8</v>
      </c>
      <c r="B21" s="14" t="s">
        <v>14</v>
      </c>
      <c r="C21" s="14"/>
      <c r="D21" s="118">
        <f>'8 Frágangur lóðar'!F42</f>
        <v>1500000</v>
      </c>
    </row>
    <row r="22" spans="1:4" ht="15.6" x14ac:dyDescent="0.3">
      <c r="A22" s="15">
        <v>9</v>
      </c>
      <c r="B22" s="14" t="s">
        <v>349</v>
      </c>
      <c r="C22" s="10"/>
      <c r="D22" s="118">
        <f>'9 Annað'!F10</f>
        <v>200000</v>
      </c>
    </row>
    <row r="23" spans="1:4" ht="15.6" x14ac:dyDescent="0.3">
      <c r="A23" s="12"/>
      <c r="B23" s="9"/>
      <c r="C23" s="9"/>
      <c r="D23" s="118"/>
    </row>
    <row r="24" spans="1:4" ht="16.2" thickBot="1" x14ac:dyDescent="0.35">
      <c r="A24" s="7"/>
      <c r="B24" s="16" t="s">
        <v>15</v>
      </c>
      <c r="C24" s="37"/>
      <c r="D24" s="119">
        <f>SUM(D13:D22)</f>
        <v>17498000</v>
      </c>
    </row>
    <row r="25" spans="1:4" ht="15.6" thickTop="1" x14ac:dyDescent="0.25">
      <c r="A25" s="7"/>
      <c r="B25" s="7"/>
      <c r="C25" s="9"/>
      <c r="D25" s="6"/>
    </row>
    <row r="26" spans="1:4" ht="15" x14ac:dyDescent="0.25">
      <c r="A26" s="7"/>
      <c r="B26" s="17" t="s">
        <v>16</v>
      </c>
      <c r="C26" s="162"/>
      <c r="D26" s="162"/>
    </row>
    <row r="27" spans="1:4" ht="15" x14ac:dyDescent="0.25">
      <c r="A27" s="7"/>
      <c r="B27" s="18"/>
    </row>
    <row r="28" spans="1:4" ht="15" x14ac:dyDescent="0.25">
      <c r="A28" s="7"/>
      <c r="B28" s="19"/>
    </row>
    <row r="29" spans="1:4" ht="15" x14ac:dyDescent="0.25">
      <c r="A29" s="7"/>
      <c r="B29" s="17" t="s">
        <v>17</v>
      </c>
      <c r="C29" s="162"/>
      <c r="D29" s="162"/>
    </row>
    <row r="30" spans="1:4" ht="15" x14ac:dyDescent="0.25">
      <c r="A30" s="7"/>
      <c r="B30" s="17"/>
      <c r="C30" s="137"/>
      <c r="D30" s="137"/>
    </row>
    <row r="31" spans="1:4" ht="15" x14ac:dyDescent="0.25">
      <c r="A31" s="7"/>
      <c r="B31" s="17"/>
      <c r="C31" s="137"/>
      <c r="D31" s="137"/>
    </row>
    <row r="32" spans="1:4" ht="15" x14ac:dyDescent="0.25">
      <c r="A32" s="7"/>
      <c r="B32" s="17" t="s">
        <v>361</v>
      </c>
      <c r="C32" s="162"/>
      <c r="D32" s="162"/>
    </row>
    <row r="33" spans="1:4" ht="15" x14ac:dyDescent="0.25">
      <c r="A33" s="7"/>
      <c r="B33" s="18"/>
    </row>
    <row r="34" spans="1:4" ht="15" x14ac:dyDescent="0.25">
      <c r="A34" s="7"/>
      <c r="B34" s="19"/>
    </row>
    <row r="35" spans="1:4" ht="15" x14ac:dyDescent="0.25">
      <c r="A35" s="7"/>
      <c r="B35" s="17" t="s">
        <v>348</v>
      </c>
      <c r="C35" s="162"/>
      <c r="D35" s="162"/>
    </row>
    <row r="36" spans="1:4" ht="15" x14ac:dyDescent="0.25">
      <c r="A36" s="7"/>
      <c r="B36" s="18"/>
    </row>
    <row r="37" spans="1:4" ht="15" x14ac:dyDescent="0.25">
      <c r="A37" s="7"/>
      <c r="B37" s="18"/>
    </row>
    <row r="38" spans="1:4" ht="15" x14ac:dyDescent="0.25">
      <c r="A38" s="7"/>
      <c r="B38" s="138" t="s">
        <v>18</v>
      </c>
      <c r="C38" s="163"/>
      <c r="D38" s="163"/>
    </row>
    <row r="39" spans="1:4" ht="15" x14ac:dyDescent="0.25">
      <c r="A39" s="7"/>
      <c r="B39" s="138"/>
      <c r="C39" s="42"/>
      <c r="D39" s="42"/>
    </row>
    <row r="40" spans="1:4" ht="15" x14ac:dyDescent="0.25">
      <c r="A40" s="7"/>
      <c r="B40" s="138"/>
      <c r="C40" s="42"/>
      <c r="D40" s="42"/>
    </row>
    <row r="41" spans="1:4" ht="15" x14ac:dyDescent="0.25">
      <c r="A41" s="7"/>
      <c r="B41" s="138" t="s">
        <v>19</v>
      </c>
      <c r="C41" s="163"/>
      <c r="D41" s="163"/>
    </row>
    <row r="42" spans="1:4" ht="15" x14ac:dyDescent="0.25">
      <c r="A42" s="7"/>
      <c r="B42" s="139"/>
      <c r="C42" s="42"/>
      <c r="D42" s="42"/>
    </row>
    <row r="43" spans="1:4" ht="15" x14ac:dyDescent="0.25">
      <c r="A43" s="7"/>
      <c r="B43" s="140"/>
      <c r="C43" s="42"/>
      <c r="D43" s="42"/>
    </row>
    <row r="44" spans="1:4" ht="15" x14ac:dyDescent="0.25">
      <c r="A44" s="7"/>
      <c r="B44" s="17" t="s">
        <v>20</v>
      </c>
      <c r="C44" s="162"/>
      <c r="D44" s="162"/>
    </row>
    <row r="45" spans="1:4" ht="15" x14ac:dyDescent="0.25">
      <c r="A45" s="7"/>
      <c r="B45" s="9"/>
      <c r="C45" s="3"/>
      <c r="D45" s="8"/>
    </row>
    <row r="46" spans="1:4" ht="28.5" customHeight="1" x14ac:dyDescent="0.3">
      <c r="A46" s="160">
        <v>12345</v>
      </c>
      <c r="B46" s="160"/>
      <c r="C46" s="160"/>
      <c r="D46" s="160"/>
    </row>
    <row r="47" spans="1:4" ht="15" x14ac:dyDescent="0.25">
      <c r="A47" s="7"/>
      <c r="B47" s="7"/>
      <c r="C47" s="9"/>
      <c r="D47" s="8"/>
    </row>
    <row r="48" spans="1:4" ht="15" x14ac:dyDescent="0.25">
      <c r="A48" s="2"/>
      <c r="B48" s="2"/>
      <c r="C48" s="3"/>
      <c r="D48" s="3"/>
    </row>
  </sheetData>
  <mergeCells count="11">
    <mergeCell ref="A1:D1"/>
    <mergeCell ref="A3:D3"/>
    <mergeCell ref="A46:D46"/>
    <mergeCell ref="B5:D5"/>
    <mergeCell ref="C26:D26"/>
    <mergeCell ref="C35:D35"/>
    <mergeCell ref="C29:D29"/>
    <mergeCell ref="C38:D38"/>
    <mergeCell ref="C41:D41"/>
    <mergeCell ref="C44:D44"/>
    <mergeCell ref="C32:D32"/>
  </mergeCells>
  <phoneticPr fontId="0" type="noConversion"/>
  <pageMargins left="0.74803149606299213" right="0.74803149606299213" top="0.59055118110236227" bottom="0.98425196850393704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"/>
  <sheetViews>
    <sheetView zoomScaleNormal="100" workbookViewId="0">
      <selection activeCell="E5" sqref="E5"/>
    </sheetView>
  </sheetViews>
  <sheetFormatPr defaultRowHeight="13.2" x14ac:dyDescent="0.25"/>
  <cols>
    <col min="1" max="1" width="7.88671875" style="25" customWidth="1"/>
    <col min="2" max="2" width="33.88671875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21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34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 t="s">
        <v>5</v>
      </c>
      <c r="B4" s="22" t="s">
        <v>6</v>
      </c>
      <c r="C4" s="32"/>
      <c r="D4" s="9"/>
      <c r="E4" s="8"/>
      <c r="F4" s="8"/>
    </row>
    <row r="5" spans="1:6" x14ac:dyDescent="0.25">
      <c r="A5" s="39" t="s">
        <v>46</v>
      </c>
      <c r="B5" s="53" t="s">
        <v>48</v>
      </c>
      <c r="C5" s="40">
        <v>100</v>
      </c>
      <c r="D5" s="41" t="s">
        <v>30</v>
      </c>
      <c r="E5" s="122">
        <v>1000</v>
      </c>
      <c r="F5" s="122">
        <f>C5*E5</f>
        <v>100000</v>
      </c>
    </row>
    <row r="6" spans="1:6" x14ac:dyDescent="0.25">
      <c r="A6" s="39" t="s">
        <v>47</v>
      </c>
      <c r="B6" s="53" t="s">
        <v>49</v>
      </c>
      <c r="C6" s="40">
        <v>100</v>
      </c>
      <c r="D6" s="41" t="s">
        <v>30</v>
      </c>
      <c r="E6" s="122">
        <v>1000</v>
      </c>
      <c r="F6" s="122">
        <f>C6*E6</f>
        <v>100000</v>
      </c>
    </row>
    <row r="7" spans="1:6" ht="15" x14ac:dyDescent="0.25">
      <c r="A7" s="28"/>
      <c r="B7" s="23"/>
      <c r="C7" s="32"/>
      <c r="D7" s="24"/>
      <c r="E7" s="6"/>
      <c r="F7" s="6"/>
    </row>
    <row r="8" spans="1:6" ht="16.2" thickBot="1" x14ac:dyDescent="0.35">
      <c r="A8" s="28"/>
      <c r="B8" s="16" t="s">
        <v>293</v>
      </c>
      <c r="C8" s="32"/>
      <c r="D8" s="24"/>
      <c r="E8" s="6"/>
      <c r="F8" s="123">
        <f>SUM(F5:F6)</f>
        <v>200000</v>
      </c>
    </row>
    <row r="9" spans="1:6" ht="15.6" x14ac:dyDescent="0.3">
      <c r="A9" s="28"/>
      <c r="B9" s="16"/>
      <c r="C9" s="32"/>
      <c r="D9" s="24"/>
      <c r="E9" s="6"/>
      <c r="F9" s="6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zoomScaleNormal="100" workbookViewId="0">
      <selection activeCell="E7" sqref="E7"/>
    </sheetView>
  </sheetViews>
  <sheetFormatPr defaultRowHeight="13.2" x14ac:dyDescent="0.25"/>
  <cols>
    <col min="1" max="1" width="7.88671875" style="25" customWidth="1"/>
    <col min="2" max="2" width="33.88671875" style="51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45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46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 t="s">
        <v>31</v>
      </c>
      <c r="B4" s="47" t="s">
        <v>7</v>
      </c>
      <c r="C4" s="32"/>
      <c r="D4" s="9"/>
      <c r="E4" s="8"/>
      <c r="F4" s="8"/>
    </row>
    <row r="5" spans="1:6" ht="15.6" x14ac:dyDescent="0.3">
      <c r="A5" s="27" t="s">
        <v>32</v>
      </c>
      <c r="B5" s="48" t="s">
        <v>34</v>
      </c>
      <c r="C5" s="32"/>
      <c r="D5" s="24"/>
      <c r="E5" s="6"/>
      <c r="F5" s="6"/>
    </row>
    <row r="6" spans="1:6" s="42" customFormat="1" x14ac:dyDescent="0.25">
      <c r="A6" s="39" t="s">
        <v>36</v>
      </c>
      <c r="B6" s="44" t="s">
        <v>34</v>
      </c>
      <c r="C6" s="40"/>
      <c r="D6" s="41"/>
      <c r="E6" s="122"/>
      <c r="F6" s="122"/>
    </row>
    <row r="7" spans="1:6" s="42" customFormat="1" x14ac:dyDescent="0.25">
      <c r="A7" s="61" t="s">
        <v>325</v>
      </c>
      <c r="B7" s="59" t="s">
        <v>311</v>
      </c>
      <c r="C7" s="56">
        <v>100</v>
      </c>
      <c r="D7" s="57" t="s">
        <v>50</v>
      </c>
      <c r="E7" s="124">
        <v>1000</v>
      </c>
      <c r="F7" s="124">
        <f>C7*E7</f>
        <v>100000</v>
      </c>
    </row>
    <row r="8" spans="1:6" s="42" customFormat="1" x14ac:dyDescent="0.25">
      <c r="A8" s="61" t="s">
        <v>326</v>
      </c>
      <c r="B8" s="59" t="s">
        <v>312</v>
      </c>
      <c r="C8" s="56">
        <v>100</v>
      </c>
      <c r="D8" s="57" t="s">
        <v>50</v>
      </c>
      <c r="E8" s="124">
        <v>1000</v>
      </c>
      <c r="F8" s="124">
        <f>C8*E8</f>
        <v>100000</v>
      </c>
    </row>
    <row r="9" spans="1:6" s="42" customFormat="1" x14ac:dyDescent="0.25">
      <c r="A9" s="39" t="s">
        <v>51</v>
      </c>
      <c r="B9" s="44" t="s">
        <v>52</v>
      </c>
      <c r="C9" s="40">
        <v>1</v>
      </c>
      <c r="D9" s="41" t="s">
        <v>50</v>
      </c>
      <c r="E9" s="122">
        <v>1000</v>
      </c>
      <c r="F9" s="122">
        <f>C9*E9</f>
        <v>1000</v>
      </c>
    </row>
    <row r="10" spans="1:6" s="42" customFormat="1" ht="26.4" x14ac:dyDescent="0.25">
      <c r="A10" s="39" t="s">
        <v>53</v>
      </c>
      <c r="B10" s="44" t="s">
        <v>54</v>
      </c>
      <c r="C10" s="40">
        <v>210</v>
      </c>
      <c r="D10" s="41" t="s">
        <v>310</v>
      </c>
      <c r="E10" s="122">
        <v>1000</v>
      </c>
      <c r="F10" s="122">
        <f>C10*E10</f>
        <v>210000</v>
      </c>
    </row>
    <row r="11" spans="1:6" s="42" customFormat="1" x14ac:dyDescent="0.25">
      <c r="A11" s="39" t="s">
        <v>55</v>
      </c>
      <c r="B11" s="44" t="s">
        <v>56</v>
      </c>
      <c r="C11" s="40">
        <v>1</v>
      </c>
      <c r="D11" s="41" t="s">
        <v>50</v>
      </c>
      <c r="E11" s="122">
        <v>1000</v>
      </c>
      <c r="F11" s="122">
        <f>C11*E11</f>
        <v>1000</v>
      </c>
    </row>
    <row r="12" spans="1:6" s="42" customFormat="1" x14ac:dyDescent="0.25">
      <c r="A12" s="39"/>
      <c r="B12" s="49" t="s">
        <v>57</v>
      </c>
      <c r="C12" s="40"/>
      <c r="D12" s="41"/>
      <c r="E12" s="122"/>
      <c r="F12" s="125">
        <f>SUM(F6:F11)</f>
        <v>412000</v>
      </c>
    </row>
    <row r="13" spans="1:6" s="42" customFormat="1" x14ac:dyDescent="0.25">
      <c r="A13" s="39"/>
      <c r="B13" s="44"/>
      <c r="C13" s="40"/>
      <c r="D13" s="41"/>
      <c r="E13" s="122"/>
      <c r="F13" s="122"/>
    </row>
    <row r="14" spans="1:6" ht="15.6" x14ac:dyDescent="0.3">
      <c r="A14" s="27" t="s">
        <v>33</v>
      </c>
      <c r="B14" s="48" t="s">
        <v>35</v>
      </c>
      <c r="C14" s="32"/>
      <c r="D14" s="24"/>
      <c r="E14" s="6"/>
      <c r="F14" s="6"/>
    </row>
    <row r="15" spans="1:6" x14ac:dyDescent="0.25">
      <c r="A15" s="43" t="s">
        <v>37</v>
      </c>
      <c r="B15" s="49" t="s">
        <v>58</v>
      </c>
      <c r="C15" s="40"/>
      <c r="D15" s="41"/>
      <c r="E15" s="122"/>
      <c r="F15" s="122"/>
    </row>
    <row r="16" spans="1:6" ht="26.4" x14ac:dyDescent="0.25">
      <c r="A16" s="39" t="s">
        <v>61</v>
      </c>
      <c r="B16" s="44" t="s">
        <v>62</v>
      </c>
      <c r="C16" s="40">
        <v>1500</v>
      </c>
      <c r="D16" s="41" t="s">
        <v>63</v>
      </c>
      <c r="E16" s="122">
        <v>1000</v>
      </c>
      <c r="F16" s="122">
        <f>C16*E16</f>
        <v>1500000</v>
      </c>
    </row>
    <row r="17" spans="1:6" x14ac:dyDescent="0.25">
      <c r="A17" s="39" t="s">
        <v>64</v>
      </c>
      <c r="B17" s="44" t="s">
        <v>65</v>
      </c>
      <c r="C17" s="40">
        <v>3000</v>
      </c>
      <c r="D17" s="41" t="s">
        <v>63</v>
      </c>
      <c r="E17" s="122">
        <v>1000</v>
      </c>
      <c r="F17" s="122">
        <f>C17*E17</f>
        <v>3000000</v>
      </c>
    </row>
    <row r="18" spans="1:6" x14ac:dyDescent="0.25">
      <c r="A18" s="39" t="s">
        <v>66</v>
      </c>
      <c r="B18" s="44" t="s">
        <v>67</v>
      </c>
      <c r="C18" s="40">
        <v>100</v>
      </c>
      <c r="D18" s="41" t="s">
        <v>310</v>
      </c>
      <c r="E18" s="122">
        <v>1000</v>
      </c>
      <c r="F18" s="122">
        <f>C18*E18</f>
        <v>100000</v>
      </c>
    </row>
    <row r="19" spans="1:6" x14ac:dyDescent="0.25">
      <c r="A19" s="39" t="s">
        <v>68</v>
      </c>
      <c r="B19" s="44" t="s">
        <v>69</v>
      </c>
      <c r="C19" s="40">
        <v>1</v>
      </c>
      <c r="D19" s="41" t="s">
        <v>50</v>
      </c>
      <c r="E19" s="122">
        <v>1000</v>
      </c>
      <c r="F19" s="122">
        <f>C19*E19</f>
        <v>1000</v>
      </c>
    </row>
    <row r="20" spans="1:6" x14ac:dyDescent="0.25">
      <c r="A20" s="43" t="s">
        <v>59</v>
      </c>
      <c r="B20" s="49" t="s">
        <v>60</v>
      </c>
      <c r="C20" s="40"/>
      <c r="D20" s="41"/>
      <c r="E20" s="122"/>
      <c r="F20" s="122"/>
    </row>
    <row r="21" spans="1:6" x14ac:dyDescent="0.25">
      <c r="A21" s="39" t="s">
        <v>71</v>
      </c>
      <c r="B21" s="44" t="s">
        <v>72</v>
      </c>
      <c r="C21" s="40">
        <v>1500</v>
      </c>
      <c r="D21" s="41" t="s">
        <v>63</v>
      </c>
      <c r="E21" s="122">
        <v>1000</v>
      </c>
      <c r="F21" s="122">
        <f>C21*E21</f>
        <v>1500000</v>
      </c>
    </row>
    <row r="22" spans="1:6" x14ac:dyDescent="0.25">
      <c r="A22" s="39" t="s">
        <v>73</v>
      </c>
      <c r="B22" s="44" t="s">
        <v>74</v>
      </c>
      <c r="C22" s="40">
        <v>200</v>
      </c>
      <c r="D22" s="41" t="s">
        <v>63</v>
      </c>
      <c r="E22" s="122">
        <v>1000</v>
      </c>
      <c r="F22" s="122">
        <f>C22*E22</f>
        <v>200000</v>
      </c>
    </row>
    <row r="23" spans="1:6" ht="26.4" x14ac:dyDescent="0.25">
      <c r="A23" s="39" t="s">
        <v>75</v>
      </c>
      <c r="B23" s="44" t="s">
        <v>76</v>
      </c>
      <c r="C23" s="40">
        <v>1500</v>
      </c>
      <c r="D23" s="41" t="s">
        <v>63</v>
      </c>
      <c r="E23" s="122">
        <v>1000</v>
      </c>
      <c r="F23" s="122">
        <f>C23*E23</f>
        <v>1500000</v>
      </c>
    </row>
    <row r="24" spans="1:6" x14ac:dyDescent="0.25">
      <c r="A24" s="39" t="s">
        <v>77</v>
      </c>
      <c r="B24" s="44" t="s">
        <v>78</v>
      </c>
      <c r="C24" s="40">
        <v>200</v>
      </c>
      <c r="D24" s="115" t="s">
        <v>310</v>
      </c>
      <c r="E24" s="122">
        <v>1000</v>
      </c>
      <c r="F24" s="122">
        <f>C24*E24</f>
        <v>200000</v>
      </c>
    </row>
    <row r="25" spans="1:6" x14ac:dyDescent="0.25">
      <c r="A25" s="43" t="s">
        <v>80</v>
      </c>
      <c r="B25" s="49" t="s">
        <v>81</v>
      </c>
      <c r="C25" s="40"/>
      <c r="D25" s="41"/>
      <c r="E25" s="122"/>
      <c r="F25" s="122"/>
    </row>
    <row r="26" spans="1:6" x14ac:dyDescent="0.25">
      <c r="A26" s="39" t="s">
        <v>82</v>
      </c>
      <c r="B26" s="44" t="s">
        <v>83</v>
      </c>
      <c r="C26" s="40">
        <v>35</v>
      </c>
      <c r="D26" s="41" t="s">
        <v>79</v>
      </c>
      <c r="E26" s="122">
        <v>1000</v>
      </c>
      <c r="F26" s="122">
        <f>C26*E26</f>
        <v>35000</v>
      </c>
    </row>
    <row r="27" spans="1:6" x14ac:dyDescent="0.25">
      <c r="A27" s="39" t="s">
        <v>85</v>
      </c>
      <c r="B27" s="44" t="s">
        <v>84</v>
      </c>
      <c r="C27" s="40">
        <v>250</v>
      </c>
      <c r="D27" s="41" t="s">
        <v>79</v>
      </c>
      <c r="E27" s="122">
        <v>1000</v>
      </c>
      <c r="F27" s="122">
        <f>C27*E27</f>
        <v>250000</v>
      </c>
    </row>
    <row r="28" spans="1:6" x14ac:dyDescent="0.25">
      <c r="A28" s="39"/>
      <c r="B28" s="49" t="s">
        <v>70</v>
      </c>
      <c r="C28" s="40"/>
      <c r="D28" s="41"/>
      <c r="E28" s="122"/>
      <c r="F28" s="125">
        <f>SUM(F16:F27)</f>
        <v>8286000</v>
      </c>
    </row>
    <row r="29" spans="1:6" x14ac:dyDescent="0.25">
      <c r="A29" s="39"/>
      <c r="B29" s="44"/>
      <c r="C29" s="40"/>
      <c r="D29" s="41"/>
      <c r="E29" s="122"/>
      <c r="F29" s="122"/>
    </row>
    <row r="30" spans="1:6" x14ac:dyDescent="0.25">
      <c r="A30" s="39"/>
      <c r="B30" s="44"/>
      <c r="C30" s="40"/>
      <c r="D30" s="41"/>
      <c r="E30" s="122"/>
      <c r="F30" s="122"/>
    </row>
    <row r="31" spans="1:6" ht="16.2" thickBot="1" x14ac:dyDescent="0.35">
      <c r="A31" s="28"/>
      <c r="B31" s="16" t="s">
        <v>38</v>
      </c>
      <c r="C31" s="32"/>
      <c r="D31" s="24"/>
      <c r="E31" s="6"/>
      <c r="F31" s="123">
        <f>F12+F28</f>
        <v>8698000</v>
      </c>
    </row>
    <row r="32" spans="1:6" ht="15.6" x14ac:dyDescent="0.3">
      <c r="A32" s="28"/>
      <c r="B32" s="50"/>
      <c r="C32" s="32"/>
      <c r="D32" s="24"/>
      <c r="E32" s="6"/>
      <c r="F32" s="6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zoomScaleNormal="100" workbookViewId="0">
      <selection activeCell="E7" sqref="E7"/>
    </sheetView>
  </sheetViews>
  <sheetFormatPr defaultRowHeight="13.2" x14ac:dyDescent="0.25"/>
  <cols>
    <col min="1" max="1" width="7.88671875" style="25" customWidth="1"/>
    <col min="2" max="2" width="33.88671875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21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34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 t="s">
        <v>39</v>
      </c>
      <c r="B4" s="22" t="s">
        <v>8</v>
      </c>
      <c r="C4" s="32"/>
      <c r="D4" s="9"/>
      <c r="E4" s="8"/>
      <c r="F4" s="8"/>
    </row>
    <row r="5" spans="1:6" ht="15.6" x14ac:dyDescent="0.3">
      <c r="A5" s="27" t="s">
        <v>86</v>
      </c>
      <c r="B5" s="48" t="s">
        <v>87</v>
      </c>
      <c r="C5" s="32"/>
      <c r="D5" s="24"/>
      <c r="E5" s="6"/>
      <c r="F5" s="6"/>
    </row>
    <row r="6" spans="1:6" x14ac:dyDescent="0.25">
      <c r="A6" s="39" t="s">
        <v>89</v>
      </c>
      <c r="B6" s="44" t="s">
        <v>90</v>
      </c>
      <c r="C6" s="40"/>
      <c r="D6" s="41"/>
      <c r="E6" s="122"/>
      <c r="F6" s="122"/>
    </row>
    <row r="7" spans="1:6" x14ac:dyDescent="0.25">
      <c r="A7" s="61" t="s">
        <v>323</v>
      </c>
      <c r="B7" s="59" t="s">
        <v>311</v>
      </c>
      <c r="C7" s="56">
        <v>100</v>
      </c>
      <c r="D7" s="56" t="s">
        <v>79</v>
      </c>
      <c r="E7" s="124">
        <v>1000</v>
      </c>
      <c r="F7" s="124">
        <f>C7*E7</f>
        <v>100000</v>
      </c>
    </row>
    <row r="8" spans="1:6" x14ac:dyDescent="0.25">
      <c r="A8" s="61" t="s">
        <v>324</v>
      </c>
      <c r="B8" s="59" t="s">
        <v>312</v>
      </c>
      <c r="C8" s="56">
        <v>100</v>
      </c>
      <c r="D8" s="56" t="s">
        <v>79</v>
      </c>
      <c r="E8" s="124">
        <v>1000</v>
      </c>
      <c r="F8" s="124">
        <f>C8*E8</f>
        <v>100000</v>
      </c>
    </row>
    <row r="9" spans="1:6" x14ac:dyDescent="0.25">
      <c r="A9" s="39" t="s">
        <v>91</v>
      </c>
      <c r="B9" s="44" t="s">
        <v>92</v>
      </c>
      <c r="C9" s="40">
        <v>100</v>
      </c>
      <c r="D9" s="41" t="s">
        <v>79</v>
      </c>
      <c r="E9" s="122">
        <v>1000</v>
      </c>
      <c r="F9" s="122">
        <f>C9*E9</f>
        <v>100000</v>
      </c>
    </row>
    <row r="10" spans="1:6" x14ac:dyDescent="0.25">
      <c r="A10" s="39" t="s">
        <v>93</v>
      </c>
      <c r="B10" s="44" t="s">
        <v>94</v>
      </c>
      <c r="C10" s="40">
        <v>100</v>
      </c>
      <c r="D10" s="41" t="s">
        <v>79</v>
      </c>
      <c r="E10" s="122">
        <v>1000</v>
      </c>
      <c r="F10" s="122">
        <f>C10*E10</f>
        <v>100000</v>
      </c>
    </row>
    <row r="11" spans="1:6" x14ac:dyDescent="0.25">
      <c r="A11" s="39" t="s">
        <v>95</v>
      </c>
      <c r="B11" s="44" t="s">
        <v>96</v>
      </c>
      <c r="C11" s="40">
        <v>100</v>
      </c>
      <c r="D11" s="41" t="s">
        <v>79</v>
      </c>
      <c r="E11" s="122">
        <v>1000</v>
      </c>
      <c r="F11" s="122">
        <f>C11*E11</f>
        <v>100000</v>
      </c>
    </row>
    <row r="12" spans="1:6" x14ac:dyDescent="0.25">
      <c r="A12" s="39"/>
      <c r="B12" s="49" t="s">
        <v>97</v>
      </c>
      <c r="C12" s="40"/>
      <c r="D12" s="41"/>
      <c r="E12" s="122"/>
      <c r="F12" s="125">
        <f>SUM(F6:F11)</f>
        <v>500000</v>
      </c>
    </row>
    <row r="13" spans="1:6" x14ac:dyDescent="0.25">
      <c r="A13" s="39"/>
      <c r="B13" s="44"/>
      <c r="C13" s="40"/>
      <c r="D13" s="41"/>
      <c r="E13" s="122"/>
      <c r="F13" s="122"/>
    </row>
    <row r="14" spans="1:6" ht="15.6" x14ac:dyDescent="0.3">
      <c r="A14" s="27" t="s">
        <v>88</v>
      </c>
      <c r="B14" s="48" t="s">
        <v>112</v>
      </c>
      <c r="C14" s="32"/>
      <c r="D14" s="24"/>
      <c r="E14" s="6"/>
      <c r="F14" s="6"/>
    </row>
    <row r="15" spans="1:6" x14ac:dyDescent="0.25">
      <c r="A15" s="39" t="s">
        <v>98</v>
      </c>
      <c r="B15" s="44" t="s">
        <v>99</v>
      </c>
      <c r="C15" s="40">
        <v>100</v>
      </c>
      <c r="D15" s="41" t="s">
        <v>102</v>
      </c>
      <c r="E15" s="122">
        <v>1000</v>
      </c>
      <c r="F15" s="122">
        <f>C15*E15</f>
        <v>100000</v>
      </c>
    </row>
    <row r="16" spans="1:6" x14ac:dyDescent="0.25">
      <c r="A16" s="39" t="s">
        <v>100</v>
      </c>
      <c r="B16" s="44" t="s">
        <v>101</v>
      </c>
      <c r="C16" s="40">
        <v>100</v>
      </c>
      <c r="D16" s="41" t="s">
        <v>102</v>
      </c>
      <c r="E16" s="122">
        <v>1000</v>
      </c>
      <c r="F16" s="122">
        <f>C16*E16</f>
        <v>100000</v>
      </c>
    </row>
    <row r="17" spans="1:6" x14ac:dyDescent="0.25">
      <c r="A17" s="39"/>
      <c r="B17" s="49" t="s">
        <v>294</v>
      </c>
      <c r="C17" s="40"/>
      <c r="D17" s="41"/>
      <c r="E17" s="122"/>
      <c r="F17" s="125">
        <f>SUM(F15:F16)</f>
        <v>200000</v>
      </c>
    </row>
    <row r="18" spans="1:6" x14ac:dyDescent="0.25">
      <c r="A18" s="39"/>
      <c r="B18" s="44"/>
      <c r="C18" s="40"/>
      <c r="D18" s="41"/>
      <c r="E18" s="122"/>
      <c r="F18" s="122"/>
    </row>
    <row r="19" spans="1:6" ht="15.6" x14ac:dyDescent="0.3">
      <c r="A19" s="27" t="s">
        <v>103</v>
      </c>
      <c r="B19" s="48" t="s">
        <v>104</v>
      </c>
      <c r="C19" s="40"/>
      <c r="D19" s="41"/>
      <c r="E19" s="122"/>
      <c r="F19" s="122"/>
    </row>
    <row r="20" spans="1:6" x14ac:dyDescent="0.25">
      <c r="A20" s="39" t="s">
        <v>105</v>
      </c>
      <c r="B20" s="44" t="s">
        <v>106</v>
      </c>
      <c r="C20" s="40">
        <v>100</v>
      </c>
      <c r="D20" s="41" t="s">
        <v>63</v>
      </c>
      <c r="E20" s="122">
        <v>1000</v>
      </c>
      <c r="F20" s="122">
        <f>C20*E20</f>
        <v>100000</v>
      </c>
    </row>
    <row r="21" spans="1:6" x14ac:dyDescent="0.25">
      <c r="A21" s="39" t="s">
        <v>107</v>
      </c>
      <c r="B21" s="44" t="s">
        <v>108</v>
      </c>
      <c r="C21" s="40">
        <v>100</v>
      </c>
      <c r="D21" s="41" t="s">
        <v>63</v>
      </c>
      <c r="E21" s="122">
        <v>1000</v>
      </c>
      <c r="F21" s="122">
        <f>C21*E21</f>
        <v>100000</v>
      </c>
    </row>
    <row r="22" spans="1:6" x14ac:dyDescent="0.25">
      <c r="A22" s="39"/>
      <c r="B22" s="49" t="s">
        <v>109</v>
      </c>
      <c r="C22" s="40"/>
      <c r="D22" s="41"/>
      <c r="E22" s="122"/>
      <c r="F22" s="125">
        <f>SUM(F20:F21)</f>
        <v>200000</v>
      </c>
    </row>
    <row r="23" spans="1:6" x14ac:dyDescent="0.25">
      <c r="A23" s="39"/>
      <c r="B23" s="49"/>
      <c r="C23" s="40"/>
      <c r="D23" s="41"/>
      <c r="E23" s="122"/>
      <c r="F23" s="125"/>
    </row>
    <row r="24" spans="1:6" ht="15.6" x14ac:dyDescent="0.3">
      <c r="A24" s="27" t="s">
        <v>114</v>
      </c>
      <c r="B24" s="48" t="s">
        <v>126</v>
      </c>
      <c r="C24" s="40"/>
      <c r="D24" s="41"/>
      <c r="E24" s="122"/>
      <c r="F24" s="122"/>
    </row>
    <row r="25" spans="1:6" x14ac:dyDescent="0.25">
      <c r="A25" s="39" t="s">
        <v>115</v>
      </c>
      <c r="B25" s="44" t="s">
        <v>134</v>
      </c>
      <c r="C25" s="40">
        <v>100</v>
      </c>
      <c r="D25" s="41" t="s">
        <v>102</v>
      </c>
      <c r="E25" s="122">
        <v>1000</v>
      </c>
      <c r="F25" s="122">
        <f>C25*E25</f>
        <v>100000</v>
      </c>
    </row>
    <row r="26" spans="1:6" x14ac:dyDescent="0.25">
      <c r="A26" s="39" t="s">
        <v>116</v>
      </c>
      <c r="B26" s="44" t="s">
        <v>134</v>
      </c>
      <c r="C26" s="40">
        <v>100</v>
      </c>
      <c r="D26" s="41" t="s">
        <v>301</v>
      </c>
      <c r="E26" s="122">
        <v>1000</v>
      </c>
      <c r="F26" s="122">
        <f>C26*E26</f>
        <v>100000</v>
      </c>
    </row>
    <row r="27" spans="1:6" x14ac:dyDescent="0.25">
      <c r="A27" s="39"/>
      <c r="B27" s="49" t="s">
        <v>127</v>
      </c>
      <c r="C27" s="40"/>
      <c r="D27" s="41"/>
      <c r="E27" s="122"/>
      <c r="F27" s="125">
        <f>SUM(F25:F26)</f>
        <v>200000</v>
      </c>
    </row>
    <row r="28" spans="1:6" x14ac:dyDescent="0.25">
      <c r="A28" s="39"/>
      <c r="B28" s="49"/>
      <c r="C28" s="40"/>
      <c r="D28" s="41"/>
      <c r="E28" s="122"/>
      <c r="F28" s="125"/>
    </row>
    <row r="29" spans="1:6" ht="15.6" x14ac:dyDescent="0.3">
      <c r="A29" s="27" t="s">
        <v>117</v>
      </c>
      <c r="B29" s="48" t="s">
        <v>128</v>
      </c>
      <c r="C29" s="40"/>
      <c r="D29" s="41"/>
      <c r="E29" s="122"/>
      <c r="F29" s="122"/>
    </row>
    <row r="30" spans="1:6" x14ac:dyDescent="0.25">
      <c r="A30" s="39" t="s">
        <v>118</v>
      </c>
      <c r="B30" s="44" t="s">
        <v>134</v>
      </c>
      <c r="C30" s="40">
        <v>100</v>
      </c>
      <c r="D30" s="41" t="s">
        <v>79</v>
      </c>
      <c r="E30" s="122">
        <v>1000</v>
      </c>
      <c r="F30" s="122">
        <f>C30*E30</f>
        <v>100000</v>
      </c>
    </row>
    <row r="31" spans="1:6" x14ac:dyDescent="0.25">
      <c r="A31" s="39" t="s">
        <v>119</v>
      </c>
      <c r="B31" s="44" t="s">
        <v>134</v>
      </c>
      <c r="C31" s="40">
        <v>100</v>
      </c>
      <c r="D31" s="41" t="s">
        <v>310</v>
      </c>
      <c r="E31" s="122">
        <v>1000</v>
      </c>
      <c r="F31" s="122">
        <f>C31*E31</f>
        <v>100000</v>
      </c>
    </row>
    <row r="32" spans="1:6" x14ac:dyDescent="0.25">
      <c r="A32" s="39"/>
      <c r="B32" s="49" t="s">
        <v>129</v>
      </c>
      <c r="C32" s="40"/>
      <c r="D32" s="41"/>
      <c r="E32" s="122"/>
      <c r="F32" s="125">
        <f>SUM(F30:F31)</f>
        <v>200000</v>
      </c>
    </row>
    <row r="33" spans="1:6" x14ac:dyDescent="0.25">
      <c r="A33" s="39"/>
      <c r="B33" s="49"/>
      <c r="C33" s="40"/>
      <c r="D33" s="41"/>
      <c r="E33" s="122"/>
      <c r="F33" s="125"/>
    </row>
    <row r="34" spans="1:6" ht="15.6" x14ac:dyDescent="0.3">
      <c r="A34" s="27" t="s">
        <v>120</v>
      </c>
      <c r="B34" s="48" t="s">
        <v>130</v>
      </c>
      <c r="C34" s="40"/>
      <c r="D34" s="41"/>
      <c r="E34" s="122"/>
      <c r="F34" s="122"/>
    </row>
    <row r="35" spans="1:6" x14ac:dyDescent="0.25">
      <c r="A35" s="39" t="s">
        <v>121</v>
      </c>
      <c r="B35" s="44" t="s">
        <v>134</v>
      </c>
      <c r="C35" s="40">
        <v>100</v>
      </c>
      <c r="D35" s="41" t="s">
        <v>79</v>
      </c>
      <c r="E35" s="122">
        <v>1000</v>
      </c>
      <c r="F35" s="122">
        <f>C35*E35</f>
        <v>100000</v>
      </c>
    </row>
    <row r="36" spans="1:6" x14ac:dyDescent="0.25">
      <c r="A36" s="39" t="s">
        <v>122</v>
      </c>
      <c r="B36" s="44" t="s">
        <v>134</v>
      </c>
      <c r="C36" s="40">
        <v>100</v>
      </c>
      <c r="D36" s="41" t="s">
        <v>301</v>
      </c>
      <c r="E36" s="122">
        <v>1000</v>
      </c>
      <c r="F36" s="122">
        <f>C36*E36</f>
        <v>100000</v>
      </c>
    </row>
    <row r="37" spans="1:6" x14ac:dyDescent="0.25">
      <c r="A37" s="39"/>
      <c r="B37" s="49" t="s">
        <v>131</v>
      </c>
      <c r="C37" s="40"/>
      <c r="D37" s="41"/>
      <c r="E37" s="122"/>
      <c r="F37" s="125">
        <f>SUM(F35:F36)</f>
        <v>200000</v>
      </c>
    </row>
    <row r="38" spans="1:6" x14ac:dyDescent="0.25">
      <c r="A38" s="39"/>
      <c r="B38" s="49"/>
      <c r="C38" s="40"/>
      <c r="D38" s="41"/>
      <c r="E38" s="122"/>
      <c r="F38" s="125"/>
    </row>
    <row r="39" spans="1:6" ht="15.6" x14ac:dyDescent="0.3">
      <c r="A39" s="27" t="s">
        <v>123</v>
      </c>
      <c r="B39" s="48" t="s">
        <v>132</v>
      </c>
      <c r="C39" s="40"/>
      <c r="D39" s="41"/>
      <c r="E39" s="122"/>
      <c r="F39" s="122"/>
    </row>
    <row r="40" spans="1:6" x14ac:dyDescent="0.25">
      <c r="A40" s="39" t="s">
        <v>124</v>
      </c>
      <c r="B40" s="44" t="s">
        <v>134</v>
      </c>
      <c r="C40" s="40">
        <v>100</v>
      </c>
      <c r="D40" s="41" t="s">
        <v>79</v>
      </c>
      <c r="E40" s="122">
        <v>1000</v>
      </c>
      <c r="F40" s="122">
        <f>C40*E40</f>
        <v>100000</v>
      </c>
    </row>
    <row r="41" spans="1:6" x14ac:dyDescent="0.25">
      <c r="A41" s="39" t="s">
        <v>125</v>
      </c>
      <c r="B41" s="44" t="s">
        <v>134</v>
      </c>
      <c r="C41" s="40">
        <v>100</v>
      </c>
      <c r="D41" s="41" t="s">
        <v>79</v>
      </c>
      <c r="E41" s="122">
        <v>1000</v>
      </c>
      <c r="F41" s="122">
        <f>C41*E41</f>
        <v>100000</v>
      </c>
    </row>
    <row r="42" spans="1:6" x14ac:dyDescent="0.25">
      <c r="A42" s="39"/>
      <c r="B42" s="49" t="s">
        <v>133</v>
      </c>
      <c r="C42" s="40"/>
      <c r="D42" s="41"/>
      <c r="E42" s="122"/>
      <c r="F42" s="125">
        <f>SUM(F40:F41)</f>
        <v>200000</v>
      </c>
    </row>
    <row r="43" spans="1:6" x14ac:dyDescent="0.25">
      <c r="A43" s="39"/>
      <c r="B43" s="49"/>
      <c r="C43" s="40"/>
      <c r="D43" s="41"/>
      <c r="E43" s="122"/>
      <c r="F43" s="125"/>
    </row>
    <row r="44" spans="1:6" ht="16.2" thickBot="1" x14ac:dyDescent="0.35">
      <c r="A44" s="28"/>
      <c r="B44" s="16" t="s">
        <v>113</v>
      </c>
      <c r="C44" s="32"/>
      <c r="D44" s="24"/>
      <c r="E44" s="6"/>
      <c r="F44" s="123">
        <f>F12+F17+F22+F27+F32+F37+F42</f>
        <v>1700000</v>
      </c>
    </row>
    <row r="45" spans="1:6" ht="15.6" x14ac:dyDescent="0.3">
      <c r="A45" s="28"/>
      <c r="B45" s="16"/>
      <c r="C45" s="32"/>
      <c r="D45" s="24"/>
      <c r="E45" s="6"/>
      <c r="F45" s="6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2"/>
  <sheetViews>
    <sheetView workbookViewId="0">
      <selection activeCell="E7" sqref="E7"/>
    </sheetView>
  </sheetViews>
  <sheetFormatPr defaultRowHeight="13.2" x14ac:dyDescent="0.25"/>
  <cols>
    <col min="1" max="1" width="7.88671875" style="25" customWidth="1"/>
    <col min="2" max="2" width="33.88671875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21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34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 t="s">
        <v>40</v>
      </c>
      <c r="B4" s="22" t="s">
        <v>9</v>
      </c>
      <c r="C4" s="32"/>
      <c r="D4" s="9"/>
      <c r="E4" s="8"/>
      <c r="F4" s="8"/>
    </row>
    <row r="5" spans="1:6" ht="15.6" x14ac:dyDescent="0.3">
      <c r="A5" s="27" t="s">
        <v>135</v>
      </c>
      <c r="B5" s="48" t="s">
        <v>136</v>
      </c>
      <c r="C5" s="32"/>
      <c r="D5" s="24"/>
      <c r="E5" s="6"/>
      <c r="F5" s="6"/>
    </row>
    <row r="6" spans="1:6" s="42" customFormat="1" x14ac:dyDescent="0.25">
      <c r="A6" s="65" t="s">
        <v>137</v>
      </c>
      <c r="B6" s="66" t="s">
        <v>134</v>
      </c>
      <c r="C6" s="67"/>
      <c r="D6" s="68"/>
      <c r="E6" s="67"/>
      <c r="F6" s="67"/>
    </row>
    <row r="7" spans="1:6" x14ac:dyDescent="0.25">
      <c r="A7" s="62" t="s">
        <v>297</v>
      </c>
      <c r="B7" s="63" t="s">
        <v>311</v>
      </c>
      <c r="C7" s="64">
        <v>100</v>
      </c>
      <c r="D7" s="64" t="s">
        <v>310</v>
      </c>
      <c r="E7" s="127">
        <v>1000</v>
      </c>
      <c r="F7" s="127">
        <f>C7*E7</f>
        <v>100000</v>
      </c>
    </row>
    <row r="8" spans="1:6" x14ac:dyDescent="0.25">
      <c r="A8" s="62" t="s">
        <v>298</v>
      </c>
      <c r="B8" s="63" t="s">
        <v>312</v>
      </c>
      <c r="C8" s="64">
        <v>100</v>
      </c>
      <c r="D8" s="64" t="s">
        <v>310</v>
      </c>
      <c r="E8" s="127">
        <v>1000</v>
      </c>
      <c r="F8" s="127">
        <f>C8*E8</f>
        <v>100000</v>
      </c>
    </row>
    <row r="9" spans="1:6" x14ac:dyDescent="0.25">
      <c r="A9" s="39"/>
      <c r="B9" s="49" t="s">
        <v>138</v>
      </c>
      <c r="C9" s="40"/>
      <c r="D9" s="41"/>
      <c r="E9" s="122"/>
      <c r="F9" s="125">
        <f>SUM(F7:F8)</f>
        <v>200000</v>
      </c>
    </row>
    <row r="10" spans="1:6" x14ac:dyDescent="0.25">
      <c r="A10" s="39"/>
      <c r="B10" s="44"/>
      <c r="C10" s="40"/>
      <c r="D10" s="41"/>
      <c r="E10" s="122"/>
      <c r="F10" s="122"/>
    </row>
    <row r="11" spans="1:6" ht="15.6" x14ac:dyDescent="0.3">
      <c r="A11" s="27" t="s">
        <v>139</v>
      </c>
      <c r="B11" s="48" t="s">
        <v>151</v>
      </c>
      <c r="C11" s="32"/>
      <c r="D11" s="24"/>
      <c r="E11" s="6"/>
      <c r="F11" s="6"/>
    </row>
    <row r="12" spans="1:6" x14ac:dyDescent="0.25">
      <c r="A12" s="39" t="s">
        <v>140</v>
      </c>
      <c r="B12" s="44" t="s">
        <v>134</v>
      </c>
      <c r="C12" s="40">
        <v>100</v>
      </c>
      <c r="D12" s="40" t="s">
        <v>310</v>
      </c>
      <c r="E12" s="122">
        <v>1000</v>
      </c>
      <c r="F12" s="122">
        <f>C12*E12</f>
        <v>100000</v>
      </c>
    </row>
    <row r="13" spans="1:6" x14ac:dyDescent="0.25">
      <c r="A13" s="39" t="s">
        <v>141</v>
      </c>
      <c r="B13" s="44" t="s">
        <v>134</v>
      </c>
      <c r="C13" s="40">
        <v>100</v>
      </c>
      <c r="D13" s="40" t="s">
        <v>301</v>
      </c>
      <c r="E13" s="122">
        <v>1000</v>
      </c>
      <c r="F13" s="122">
        <f>C13*E13</f>
        <v>100000</v>
      </c>
    </row>
    <row r="14" spans="1:6" x14ac:dyDescent="0.25">
      <c r="A14" s="39"/>
      <c r="B14" s="49" t="s">
        <v>152</v>
      </c>
      <c r="C14" s="40"/>
      <c r="D14" s="40"/>
      <c r="E14" s="122"/>
      <c r="F14" s="125">
        <f>SUM(F12:F13)</f>
        <v>200000</v>
      </c>
    </row>
    <row r="15" spans="1:6" x14ac:dyDescent="0.25">
      <c r="A15" s="39"/>
      <c r="B15" s="44"/>
      <c r="C15" s="40"/>
      <c r="D15" s="40"/>
      <c r="E15" s="122"/>
      <c r="F15" s="122"/>
    </row>
    <row r="16" spans="1:6" ht="15.6" x14ac:dyDescent="0.3">
      <c r="A16" s="27" t="s">
        <v>142</v>
      </c>
      <c r="B16" s="48" t="s">
        <v>153</v>
      </c>
      <c r="C16" s="40"/>
      <c r="D16" s="40"/>
      <c r="E16" s="122"/>
      <c r="F16" s="122"/>
    </row>
    <row r="17" spans="1:6" x14ac:dyDescent="0.25">
      <c r="A17" s="39" t="s">
        <v>143</v>
      </c>
      <c r="B17" s="44" t="s">
        <v>134</v>
      </c>
      <c r="C17" s="40">
        <v>100</v>
      </c>
      <c r="D17" s="40" t="s">
        <v>310</v>
      </c>
      <c r="E17" s="122">
        <v>1000</v>
      </c>
      <c r="F17" s="122">
        <f>C17*E17</f>
        <v>100000</v>
      </c>
    </row>
    <row r="18" spans="1:6" x14ac:dyDescent="0.25">
      <c r="A18" s="39" t="s">
        <v>144</v>
      </c>
      <c r="B18" s="44" t="s">
        <v>134</v>
      </c>
      <c r="C18" s="40">
        <v>100</v>
      </c>
      <c r="D18" s="40" t="s">
        <v>301</v>
      </c>
      <c r="E18" s="122">
        <v>1000</v>
      </c>
      <c r="F18" s="122">
        <f>C18*E18</f>
        <v>100000</v>
      </c>
    </row>
    <row r="19" spans="1:6" x14ac:dyDescent="0.25">
      <c r="A19" s="39"/>
      <c r="B19" s="49" t="s">
        <v>154</v>
      </c>
      <c r="C19" s="40"/>
      <c r="D19" s="40"/>
      <c r="E19" s="122"/>
      <c r="F19" s="125">
        <f>SUM(F17:F18)</f>
        <v>200000</v>
      </c>
    </row>
    <row r="20" spans="1:6" x14ac:dyDescent="0.25">
      <c r="A20" s="39"/>
      <c r="B20" s="49"/>
      <c r="C20" s="40"/>
      <c r="D20" s="40"/>
      <c r="E20" s="122"/>
      <c r="F20" s="125"/>
    </row>
    <row r="21" spans="1:6" ht="15.6" x14ac:dyDescent="0.3">
      <c r="A21" s="27" t="s">
        <v>145</v>
      </c>
      <c r="B21" s="48" t="s">
        <v>155</v>
      </c>
      <c r="C21" s="40"/>
      <c r="D21" s="40"/>
      <c r="E21" s="122"/>
      <c r="F21" s="122"/>
    </row>
    <row r="22" spans="1:6" x14ac:dyDescent="0.25">
      <c r="A22" s="39" t="s">
        <v>146</v>
      </c>
      <c r="B22" s="44" t="s">
        <v>134</v>
      </c>
      <c r="C22" s="40">
        <v>100</v>
      </c>
      <c r="D22" s="40" t="s">
        <v>310</v>
      </c>
      <c r="E22" s="122">
        <v>1000</v>
      </c>
      <c r="F22" s="122">
        <f>C22*E22</f>
        <v>100000</v>
      </c>
    </row>
    <row r="23" spans="1:6" x14ac:dyDescent="0.25">
      <c r="A23" s="39" t="s">
        <v>147</v>
      </c>
      <c r="B23" s="44" t="s">
        <v>134</v>
      </c>
      <c r="C23" s="40">
        <v>100</v>
      </c>
      <c r="D23" s="40" t="s">
        <v>301</v>
      </c>
      <c r="E23" s="122">
        <v>1000</v>
      </c>
      <c r="F23" s="122">
        <f>C23*E23</f>
        <v>100000</v>
      </c>
    </row>
    <row r="24" spans="1:6" x14ac:dyDescent="0.25">
      <c r="A24" s="39"/>
      <c r="B24" s="49" t="s">
        <v>156</v>
      </c>
      <c r="C24" s="40"/>
      <c r="D24" s="40"/>
      <c r="E24" s="122"/>
      <c r="F24" s="125">
        <f>SUM(F22:F23)</f>
        <v>200000</v>
      </c>
    </row>
    <row r="25" spans="1:6" x14ac:dyDescent="0.25">
      <c r="A25" s="39"/>
      <c r="B25" s="49"/>
      <c r="C25" s="40"/>
      <c r="D25" s="40"/>
      <c r="E25" s="122"/>
      <c r="F25" s="125"/>
    </row>
    <row r="26" spans="1:6" ht="15.6" x14ac:dyDescent="0.3">
      <c r="A26" s="27" t="s">
        <v>148</v>
      </c>
      <c r="B26" s="48" t="s">
        <v>157</v>
      </c>
      <c r="C26" s="40"/>
      <c r="D26" s="40"/>
      <c r="E26" s="122"/>
      <c r="F26" s="122"/>
    </row>
    <row r="27" spans="1:6" x14ac:dyDescent="0.25">
      <c r="A27" s="39" t="s">
        <v>149</v>
      </c>
      <c r="B27" s="44" t="s">
        <v>134</v>
      </c>
      <c r="C27" s="40">
        <v>100</v>
      </c>
      <c r="D27" s="40" t="s">
        <v>301</v>
      </c>
      <c r="E27" s="122">
        <v>1000</v>
      </c>
      <c r="F27" s="122">
        <f>C27*E27</f>
        <v>100000</v>
      </c>
    </row>
    <row r="28" spans="1:6" x14ac:dyDescent="0.25">
      <c r="A28" s="39" t="s">
        <v>150</v>
      </c>
      <c r="B28" s="44" t="s">
        <v>134</v>
      </c>
      <c r="C28" s="40">
        <v>100</v>
      </c>
      <c r="D28" s="41" t="s">
        <v>301</v>
      </c>
      <c r="E28" s="122">
        <v>1000</v>
      </c>
      <c r="F28" s="122">
        <f>C28*E28</f>
        <v>100000</v>
      </c>
    </row>
    <row r="29" spans="1:6" x14ac:dyDescent="0.25">
      <c r="A29" s="39"/>
      <c r="B29" s="49" t="s">
        <v>158</v>
      </c>
      <c r="C29" s="40"/>
      <c r="D29" s="41"/>
      <c r="E29" s="122"/>
      <c r="F29" s="125">
        <f>SUM(F27:F28)</f>
        <v>200000</v>
      </c>
    </row>
    <row r="30" spans="1:6" ht="15" x14ac:dyDescent="0.25">
      <c r="A30" s="28"/>
      <c r="B30" s="23"/>
      <c r="C30" s="32"/>
      <c r="D30" s="24"/>
      <c r="E30" s="6"/>
      <c r="F30" s="6"/>
    </row>
    <row r="31" spans="1:6" ht="16.2" thickBot="1" x14ac:dyDescent="0.35">
      <c r="A31" s="28"/>
      <c r="B31" s="16" t="s">
        <v>159</v>
      </c>
      <c r="C31" s="32"/>
      <c r="D31" s="24"/>
      <c r="E31" s="6"/>
      <c r="F31" s="123">
        <f>F9+F14+F19+F24+F29</f>
        <v>1000000</v>
      </c>
    </row>
    <row r="32" spans="1:6" ht="15.6" x14ac:dyDescent="0.3">
      <c r="A32" s="28"/>
      <c r="B32" s="16"/>
      <c r="C32" s="32"/>
      <c r="D32" s="24"/>
      <c r="E32" s="6"/>
      <c r="F32" s="6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8"/>
  <sheetViews>
    <sheetView workbookViewId="0">
      <selection activeCell="E7" sqref="E7"/>
    </sheetView>
  </sheetViews>
  <sheetFormatPr defaultRowHeight="13.2" x14ac:dyDescent="0.25"/>
  <cols>
    <col min="1" max="1" width="7.88671875" style="25" customWidth="1"/>
    <col min="2" max="2" width="33.88671875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21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34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 t="s">
        <v>41</v>
      </c>
      <c r="B4" s="22" t="s">
        <v>10</v>
      </c>
      <c r="C4" s="32"/>
      <c r="D4" s="9"/>
      <c r="E4" s="8"/>
      <c r="F4" s="8"/>
    </row>
    <row r="5" spans="1:6" ht="15.6" x14ac:dyDescent="0.3">
      <c r="A5" s="27" t="s">
        <v>110</v>
      </c>
      <c r="B5" s="48" t="s">
        <v>176</v>
      </c>
      <c r="C5" s="32"/>
      <c r="D5" s="24"/>
      <c r="E5" s="6"/>
      <c r="F5" s="6"/>
    </row>
    <row r="6" spans="1:6" x14ac:dyDescent="0.25">
      <c r="A6" s="39" t="s">
        <v>160</v>
      </c>
      <c r="B6" s="44" t="s">
        <v>134</v>
      </c>
      <c r="C6" s="40"/>
      <c r="D6" s="41"/>
      <c r="E6" s="122"/>
      <c r="F6" s="122"/>
    </row>
    <row r="7" spans="1:6" x14ac:dyDescent="0.25">
      <c r="A7" s="61" t="s">
        <v>314</v>
      </c>
      <c r="B7" s="59" t="s">
        <v>311</v>
      </c>
      <c r="C7" s="56">
        <v>100</v>
      </c>
      <c r="D7" s="57" t="s">
        <v>310</v>
      </c>
      <c r="E7" s="124">
        <v>1000</v>
      </c>
      <c r="F7" s="124">
        <f>C7*E7</f>
        <v>100000</v>
      </c>
    </row>
    <row r="8" spans="1:6" x14ac:dyDescent="0.25">
      <c r="A8" s="61" t="s">
        <v>313</v>
      </c>
      <c r="B8" s="59" t="s">
        <v>312</v>
      </c>
      <c r="C8" s="56">
        <v>100</v>
      </c>
      <c r="D8" s="56" t="s">
        <v>301</v>
      </c>
      <c r="E8" s="124">
        <v>1000</v>
      </c>
      <c r="F8" s="124">
        <f>C8*E8</f>
        <v>100000</v>
      </c>
    </row>
    <row r="9" spans="1:6" x14ac:dyDescent="0.25">
      <c r="A9" s="39" t="s">
        <v>161</v>
      </c>
      <c r="B9" s="44" t="s">
        <v>134</v>
      </c>
      <c r="C9" s="40">
        <v>100</v>
      </c>
      <c r="D9" s="115" t="s">
        <v>50</v>
      </c>
      <c r="E9" s="122">
        <v>1000</v>
      </c>
      <c r="F9" s="122">
        <f>C9*E9</f>
        <v>100000</v>
      </c>
    </row>
    <row r="10" spans="1:6" x14ac:dyDescent="0.25">
      <c r="A10" s="39"/>
      <c r="B10" s="49" t="s">
        <v>177</v>
      </c>
      <c r="C10" s="40"/>
      <c r="D10" s="115"/>
      <c r="E10" s="122"/>
      <c r="F10" s="125">
        <f>SUM(F6:F9)</f>
        <v>300000</v>
      </c>
    </row>
    <row r="11" spans="1:6" x14ac:dyDescent="0.25">
      <c r="A11" s="39"/>
      <c r="B11" s="44"/>
      <c r="C11" s="40"/>
      <c r="D11" s="115"/>
      <c r="E11" s="122"/>
      <c r="F11" s="122"/>
    </row>
    <row r="12" spans="1:6" ht="15.6" x14ac:dyDescent="0.3">
      <c r="A12" s="27" t="s">
        <v>111</v>
      </c>
      <c r="B12" s="48" t="s">
        <v>178</v>
      </c>
      <c r="C12" s="32"/>
      <c r="D12" s="116"/>
      <c r="E12" s="6"/>
      <c r="F12" s="6"/>
    </row>
    <row r="13" spans="1:6" x14ac:dyDescent="0.25">
      <c r="A13" s="39" t="s">
        <v>162</v>
      </c>
      <c r="B13" s="44" t="s">
        <v>134</v>
      </c>
      <c r="C13" s="40">
        <v>100</v>
      </c>
      <c r="D13" s="115" t="s">
        <v>310</v>
      </c>
      <c r="E13" s="122">
        <v>1000</v>
      </c>
      <c r="F13" s="122">
        <f>C13*E13</f>
        <v>100000</v>
      </c>
    </row>
    <row r="14" spans="1:6" x14ac:dyDescent="0.25">
      <c r="A14" s="39" t="s">
        <v>163</v>
      </c>
      <c r="B14" s="44" t="s">
        <v>134</v>
      </c>
      <c r="C14" s="40">
        <v>100</v>
      </c>
      <c r="D14" s="115" t="s">
        <v>301</v>
      </c>
      <c r="E14" s="122">
        <v>1000</v>
      </c>
      <c r="F14" s="122">
        <f>C14*E14</f>
        <v>100000</v>
      </c>
    </row>
    <row r="15" spans="1:6" ht="26.4" x14ac:dyDescent="0.25">
      <c r="A15" s="39"/>
      <c r="B15" s="49" t="s">
        <v>179</v>
      </c>
      <c r="C15" s="40"/>
      <c r="D15" s="115"/>
      <c r="E15" s="122"/>
      <c r="F15" s="125">
        <f>SUM(F13:F14)</f>
        <v>200000</v>
      </c>
    </row>
    <row r="16" spans="1:6" x14ac:dyDescent="0.25">
      <c r="A16" s="39"/>
      <c r="B16" s="44"/>
      <c r="C16" s="40"/>
      <c r="D16" s="115"/>
      <c r="E16" s="122"/>
      <c r="F16" s="122"/>
    </row>
    <row r="17" spans="1:6" ht="15.6" x14ac:dyDescent="0.3">
      <c r="A17" s="27" t="s">
        <v>164</v>
      </c>
      <c r="B17" s="48" t="s">
        <v>180</v>
      </c>
      <c r="C17" s="40"/>
      <c r="D17" s="115"/>
      <c r="E17" s="122"/>
      <c r="F17" s="122"/>
    </row>
    <row r="18" spans="1:6" x14ac:dyDescent="0.25">
      <c r="A18" s="39" t="s">
        <v>165</v>
      </c>
      <c r="B18" s="44" t="s">
        <v>134</v>
      </c>
      <c r="C18" s="40">
        <v>100</v>
      </c>
      <c r="D18" s="115" t="s">
        <v>310</v>
      </c>
      <c r="E18" s="122">
        <v>1000</v>
      </c>
      <c r="F18" s="122">
        <f>C18*E18</f>
        <v>100000</v>
      </c>
    </row>
    <row r="19" spans="1:6" x14ac:dyDescent="0.25">
      <c r="A19" s="39" t="s">
        <v>166</v>
      </c>
      <c r="B19" s="44" t="s">
        <v>134</v>
      </c>
      <c r="C19" s="40">
        <v>100</v>
      </c>
      <c r="D19" s="115" t="s">
        <v>301</v>
      </c>
      <c r="E19" s="122">
        <v>1000</v>
      </c>
      <c r="F19" s="122">
        <f>C19*E19</f>
        <v>100000</v>
      </c>
    </row>
    <row r="20" spans="1:6" ht="26.4" x14ac:dyDescent="0.25">
      <c r="A20" s="39"/>
      <c r="B20" s="49" t="s">
        <v>181</v>
      </c>
      <c r="C20" s="40"/>
      <c r="D20" s="115"/>
      <c r="E20" s="122"/>
      <c r="F20" s="125">
        <f>SUM(F18:F19)</f>
        <v>200000</v>
      </c>
    </row>
    <row r="21" spans="1:6" x14ac:dyDescent="0.25">
      <c r="A21" s="39"/>
      <c r="B21" s="49"/>
      <c r="C21" s="40"/>
      <c r="D21" s="115"/>
      <c r="E21" s="122"/>
      <c r="F21" s="125"/>
    </row>
    <row r="22" spans="1:6" ht="15.6" x14ac:dyDescent="0.3">
      <c r="A22" s="27" t="s">
        <v>167</v>
      </c>
      <c r="B22" s="48" t="s">
        <v>182</v>
      </c>
      <c r="C22" s="40"/>
      <c r="D22" s="115"/>
      <c r="E22" s="122"/>
      <c r="F22" s="122"/>
    </row>
    <row r="23" spans="1:6" x14ac:dyDescent="0.25">
      <c r="A23" s="39" t="s">
        <v>168</v>
      </c>
      <c r="B23" s="44" t="s">
        <v>134</v>
      </c>
      <c r="C23" s="40">
        <v>100</v>
      </c>
      <c r="D23" s="115" t="s">
        <v>301</v>
      </c>
      <c r="E23" s="122">
        <v>1000</v>
      </c>
      <c r="F23" s="122">
        <f>C23*E23</f>
        <v>100000</v>
      </c>
    </row>
    <row r="24" spans="1:6" x14ac:dyDescent="0.25">
      <c r="A24" s="39" t="s">
        <v>169</v>
      </c>
      <c r="B24" s="44" t="s">
        <v>134</v>
      </c>
      <c r="C24" s="40">
        <v>100</v>
      </c>
      <c r="D24" s="115" t="s">
        <v>50</v>
      </c>
      <c r="E24" s="122">
        <v>1000</v>
      </c>
      <c r="F24" s="122">
        <f>C24*E24</f>
        <v>100000</v>
      </c>
    </row>
    <row r="25" spans="1:6" x14ac:dyDescent="0.25">
      <c r="A25" s="39"/>
      <c r="B25" s="49" t="s">
        <v>183</v>
      </c>
      <c r="C25" s="40"/>
      <c r="D25" s="115"/>
      <c r="E25" s="122"/>
      <c r="F25" s="125">
        <f>SUM(F23:F24)</f>
        <v>200000</v>
      </c>
    </row>
    <row r="26" spans="1:6" x14ac:dyDescent="0.25">
      <c r="A26" s="39"/>
      <c r="B26" s="49"/>
      <c r="C26" s="40"/>
      <c r="D26" s="115"/>
      <c r="E26" s="122"/>
      <c r="F26" s="125"/>
    </row>
    <row r="27" spans="1:6" ht="31.2" x14ac:dyDescent="0.3">
      <c r="A27" s="27" t="s">
        <v>170</v>
      </c>
      <c r="B27" s="48" t="s">
        <v>184</v>
      </c>
      <c r="C27" s="40"/>
      <c r="D27" s="115"/>
      <c r="E27" s="122"/>
      <c r="F27" s="122"/>
    </row>
    <row r="28" spans="1:6" x14ac:dyDescent="0.25">
      <c r="A28" s="39" t="s">
        <v>171</v>
      </c>
      <c r="B28" s="44" t="s">
        <v>134</v>
      </c>
      <c r="C28" s="40">
        <v>100</v>
      </c>
      <c r="D28" s="115" t="s">
        <v>310</v>
      </c>
      <c r="E28" s="122">
        <v>1000</v>
      </c>
      <c r="F28" s="122">
        <f>C28*E28</f>
        <v>100000</v>
      </c>
    </row>
    <row r="29" spans="1:6" x14ac:dyDescent="0.25">
      <c r="A29" s="39" t="s">
        <v>172</v>
      </c>
      <c r="B29" s="44" t="s">
        <v>134</v>
      </c>
      <c r="C29" s="40">
        <v>100</v>
      </c>
      <c r="D29" s="115" t="s">
        <v>50</v>
      </c>
      <c r="E29" s="122">
        <v>1000</v>
      </c>
      <c r="F29" s="122">
        <f>C29*E29</f>
        <v>100000</v>
      </c>
    </row>
    <row r="30" spans="1:6" ht="26.4" x14ac:dyDescent="0.25">
      <c r="A30" s="39"/>
      <c r="B30" s="49" t="s">
        <v>185</v>
      </c>
      <c r="C30" s="40"/>
      <c r="D30" s="115"/>
      <c r="E30" s="122"/>
      <c r="F30" s="125">
        <f>SUM(F28:F29)</f>
        <v>200000</v>
      </c>
    </row>
    <row r="31" spans="1:6" x14ac:dyDescent="0.25">
      <c r="A31" s="39"/>
      <c r="B31" s="49"/>
      <c r="C31" s="40"/>
      <c r="D31" s="115"/>
      <c r="E31" s="122"/>
      <c r="F31" s="125"/>
    </row>
    <row r="32" spans="1:6" ht="15.6" x14ac:dyDescent="0.3">
      <c r="A32" s="27" t="s">
        <v>173</v>
      </c>
      <c r="B32" s="48" t="s">
        <v>186</v>
      </c>
      <c r="C32" s="40"/>
      <c r="D32" s="115"/>
      <c r="E32" s="122"/>
      <c r="F32" s="122"/>
    </row>
    <row r="33" spans="1:6" x14ac:dyDescent="0.25">
      <c r="A33" s="39" t="s">
        <v>174</v>
      </c>
      <c r="B33" s="44" t="s">
        <v>134</v>
      </c>
      <c r="C33" s="40">
        <v>100</v>
      </c>
      <c r="D33" s="115" t="s">
        <v>301</v>
      </c>
      <c r="E33" s="122">
        <v>1000</v>
      </c>
      <c r="F33" s="122">
        <f>C33*E33</f>
        <v>100000</v>
      </c>
    </row>
    <row r="34" spans="1:6" x14ac:dyDescent="0.25">
      <c r="A34" s="39" t="s">
        <v>175</v>
      </c>
      <c r="B34" s="44" t="s">
        <v>134</v>
      </c>
      <c r="C34" s="40">
        <v>100</v>
      </c>
      <c r="D34" s="115" t="s">
        <v>50</v>
      </c>
      <c r="E34" s="122">
        <v>1000</v>
      </c>
      <c r="F34" s="122">
        <f>C34*E34</f>
        <v>100000</v>
      </c>
    </row>
    <row r="35" spans="1:6" ht="26.4" x14ac:dyDescent="0.25">
      <c r="A35" s="39"/>
      <c r="B35" s="49" t="s">
        <v>187</v>
      </c>
      <c r="C35" s="40"/>
      <c r="D35" s="41"/>
      <c r="E35" s="122"/>
      <c r="F35" s="125">
        <f>SUM(F33:F34)</f>
        <v>200000</v>
      </c>
    </row>
    <row r="36" spans="1:6" x14ac:dyDescent="0.25">
      <c r="A36" s="39"/>
      <c r="B36" s="49"/>
      <c r="C36" s="40"/>
      <c r="D36" s="41"/>
      <c r="E36" s="122"/>
      <c r="F36" s="125"/>
    </row>
    <row r="37" spans="1:6" ht="16.2" thickBot="1" x14ac:dyDescent="0.35">
      <c r="A37" s="28"/>
      <c r="B37" s="16" t="s">
        <v>188</v>
      </c>
      <c r="C37" s="32"/>
      <c r="D37" s="24"/>
      <c r="E37" s="6"/>
      <c r="F37" s="123">
        <f>F10+F15+F20+F25+F30+F35</f>
        <v>1300000</v>
      </c>
    </row>
    <row r="38" spans="1:6" ht="15.6" x14ac:dyDescent="0.3">
      <c r="A38" s="28"/>
      <c r="B38" s="16"/>
      <c r="C38" s="32"/>
      <c r="D38" s="24"/>
      <c r="E38" s="6"/>
      <c r="F38" s="6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"/>
  <sheetViews>
    <sheetView workbookViewId="0">
      <selection activeCell="E7" sqref="E7"/>
    </sheetView>
  </sheetViews>
  <sheetFormatPr defaultRowHeight="13.2" x14ac:dyDescent="0.25"/>
  <cols>
    <col min="1" max="1" width="7.88671875" style="25" customWidth="1"/>
    <col min="2" max="2" width="33.88671875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21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34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 t="s">
        <v>42</v>
      </c>
      <c r="B4" s="22" t="s">
        <v>11</v>
      </c>
      <c r="C4" s="32"/>
      <c r="D4" s="9"/>
      <c r="E4" s="8"/>
      <c r="F4" s="8"/>
    </row>
    <row r="5" spans="1:6" ht="15.6" x14ac:dyDescent="0.3">
      <c r="A5" s="27" t="s">
        <v>193</v>
      </c>
      <c r="B5" s="48" t="s">
        <v>217</v>
      </c>
      <c r="C5" s="32"/>
      <c r="D5" s="24"/>
      <c r="E5" s="6"/>
      <c r="F5" s="6"/>
    </row>
    <row r="6" spans="1:6" x14ac:dyDescent="0.25">
      <c r="A6" s="39" t="s">
        <v>194</v>
      </c>
      <c r="B6" s="44" t="s">
        <v>218</v>
      </c>
      <c r="C6" s="40"/>
      <c r="D6" s="41"/>
      <c r="E6" s="122"/>
      <c r="F6" s="122"/>
    </row>
    <row r="7" spans="1:6" x14ac:dyDescent="0.25">
      <c r="A7" s="61" t="s">
        <v>315</v>
      </c>
      <c r="B7" s="59" t="s">
        <v>311</v>
      </c>
      <c r="C7" s="56">
        <v>100</v>
      </c>
      <c r="D7" s="57" t="s">
        <v>79</v>
      </c>
      <c r="E7" s="124">
        <v>1000</v>
      </c>
      <c r="F7" s="124">
        <f>C7*E7</f>
        <v>100000</v>
      </c>
    </row>
    <row r="8" spans="1:6" x14ac:dyDescent="0.25">
      <c r="A8" s="61" t="s">
        <v>316</v>
      </c>
      <c r="B8" s="59" t="s">
        <v>312</v>
      </c>
      <c r="C8" s="56">
        <v>100</v>
      </c>
      <c r="D8" s="57" t="s">
        <v>79</v>
      </c>
      <c r="E8" s="124">
        <v>1000</v>
      </c>
      <c r="F8" s="124">
        <f>C8*E8</f>
        <v>100000</v>
      </c>
    </row>
    <row r="9" spans="1:6" x14ac:dyDescent="0.25">
      <c r="A9" s="39" t="s">
        <v>195</v>
      </c>
      <c r="B9" s="44" t="s">
        <v>218</v>
      </c>
      <c r="C9" s="40">
        <v>100</v>
      </c>
      <c r="D9" s="41" t="s">
        <v>79</v>
      </c>
      <c r="E9" s="122">
        <v>1000</v>
      </c>
      <c r="F9" s="122">
        <f>C9*E9</f>
        <v>100000</v>
      </c>
    </row>
    <row r="10" spans="1:6" x14ac:dyDescent="0.25">
      <c r="A10" s="39"/>
      <c r="B10" s="49" t="s">
        <v>226</v>
      </c>
      <c r="C10" s="40"/>
      <c r="D10" s="41"/>
      <c r="E10" s="122"/>
      <c r="F10" s="125">
        <f>SUM(F6:F9)</f>
        <v>300000</v>
      </c>
    </row>
    <row r="11" spans="1:6" x14ac:dyDescent="0.25">
      <c r="A11" s="39"/>
      <c r="B11" s="44"/>
      <c r="C11" s="40"/>
      <c r="D11" s="41"/>
      <c r="E11" s="122"/>
      <c r="F11" s="122"/>
    </row>
    <row r="12" spans="1:6" ht="15.6" x14ac:dyDescent="0.3">
      <c r="A12" s="27" t="s">
        <v>196</v>
      </c>
      <c r="B12" s="48" t="s">
        <v>219</v>
      </c>
      <c r="C12" s="32"/>
      <c r="D12" s="24"/>
      <c r="E12" s="6"/>
      <c r="F12" s="6"/>
    </row>
    <row r="13" spans="1:6" x14ac:dyDescent="0.25">
      <c r="A13" s="39" t="s">
        <v>198</v>
      </c>
      <c r="B13" s="44" t="s">
        <v>134</v>
      </c>
      <c r="C13" s="40">
        <v>100</v>
      </c>
      <c r="D13" s="115" t="s">
        <v>79</v>
      </c>
      <c r="E13" s="122">
        <v>1000</v>
      </c>
      <c r="F13" s="122">
        <f>C13*E13</f>
        <v>100000</v>
      </c>
    </row>
    <row r="14" spans="1:6" x14ac:dyDescent="0.25">
      <c r="A14" s="39" t="s">
        <v>197</v>
      </c>
      <c r="B14" s="44" t="s">
        <v>134</v>
      </c>
      <c r="C14" s="40">
        <v>100</v>
      </c>
      <c r="D14" s="115" t="s">
        <v>79</v>
      </c>
      <c r="E14" s="122">
        <v>1000</v>
      </c>
      <c r="F14" s="122">
        <f>C14*E14</f>
        <v>100000</v>
      </c>
    </row>
    <row r="15" spans="1:6" ht="26.4" x14ac:dyDescent="0.25">
      <c r="A15" s="39"/>
      <c r="B15" s="49" t="s">
        <v>227</v>
      </c>
      <c r="C15" s="40"/>
      <c r="D15" s="115"/>
      <c r="E15" s="122"/>
      <c r="F15" s="125">
        <f>SUM(F13:F14)</f>
        <v>200000</v>
      </c>
    </row>
    <row r="16" spans="1:6" x14ac:dyDescent="0.25">
      <c r="A16" s="39"/>
      <c r="B16" s="44"/>
      <c r="C16" s="40"/>
      <c r="D16" s="115"/>
      <c r="E16" s="122"/>
      <c r="F16" s="122"/>
    </row>
    <row r="17" spans="1:6" ht="15.6" x14ac:dyDescent="0.3">
      <c r="A17" s="27" t="s">
        <v>199</v>
      </c>
      <c r="B17" s="48" t="s">
        <v>220</v>
      </c>
      <c r="C17" s="40"/>
      <c r="D17" s="115"/>
      <c r="E17" s="122"/>
      <c r="F17" s="122"/>
    </row>
    <row r="18" spans="1:6" x14ac:dyDescent="0.25">
      <c r="A18" s="39" t="s">
        <v>200</v>
      </c>
      <c r="B18" s="44" t="s">
        <v>134</v>
      </c>
      <c r="C18" s="40">
        <v>100</v>
      </c>
      <c r="D18" s="115" t="s">
        <v>310</v>
      </c>
      <c r="E18" s="122">
        <v>1000</v>
      </c>
      <c r="F18" s="122">
        <f>C18*E18</f>
        <v>100000</v>
      </c>
    </row>
    <row r="19" spans="1:6" x14ac:dyDescent="0.25">
      <c r="A19" s="39" t="s">
        <v>201</v>
      </c>
      <c r="B19" s="44" t="s">
        <v>134</v>
      </c>
      <c r="C19" s="40">
        <v>100</v>
      </c>
      <c r="D19" s="115" t="s">
        <v>301</v>
      </c>
      <c r="E19" s="122">
        <v>1000</v>
      </c>
      <c r="F19" s="122">
        <f>C19*E19</f>
        <v>100000</v>
      </c>
    </row>
    <row r="20" spans="1:6" x14ac:dyDescent="0.25">
      <c r="A20" s="39"/>
      <c r="B20" s="49" t="s">
        <v>228</v>
      </c>
      <c r="C20" s="40"/>
      <c r="D20" s="115"/>
      <c r="E20" s="122"/>
      <c r="F20" s="125">
        <f>SUM(F18:F19)</f>
        <v>200000</v>
      </c>
    </row>
    <row r="21" spans="1:6" x14ac:dyDescent="0.25">
      <c r="A21" s="39"/>
      <c r="B21" s="49"/>
      <c r="C21" s="40"/>
      <c r="D21" s="115"/>
      <c r="E21" s="122"/>
      <c r="F21" s="125"/>
    </row>
    <row r="22" spans="1:6" ht="15.6" x14ac:dyDescent="0.3">
      <c r="A22" s="27" t="s">
        <v>202</v>
      </c>
      <c r="B22" s="48" t="s">
        <v>221</v>
      </c>
      <c r="C22" s="40"/>
      <c r="D22" s="115"/>
      <c r="E22" s="122"/>
      <c r="F22" s="122"/>
    </row>
    <row r="23" spans="1:6" x14ac:dyDescent="0.25">
      <c r="A23" s="39" t="s">
        <v>203</v>
      </c>
      <c r="B23" s="44" t="s">
        <v>134</v>
      </c>
      <c r="C23" s="40">
        <v>100</v>
      </c>
      <c r="D23" s="115" t="s">
        <v>79</v>
      </c>
      <c r="E23" s="122">
        <v>1000</v>
      </c>
      <c r="F23" s="122">
        <f>C23*E23</f>
        <v>100000</v>
      </c>
    </row>
    <row r="24" spans="1:6" x14ac:dyDescent="0.25">
      <c r="A24" s="39" t="s">
        <v>204</v>
      </c>
      <c r="B24" s="44" t="s">
        <v>134</v>
      </c>
      <c r="C24" s="40">
        <v>100</v>
      </c>
      <c r="D24" s="115" t="s">
        <v>79</v>
      </c>
      <c r="E24" s="122">
        <v>1000</v>
      </c>
      <c r="F24" s="122">
        <f>C24*E24</f>
        <v>100000</v>
      </c>
    </row>
    <row r="25" spans="1:6" x14ac:dyDescent="0.25">
      <c r="A25" s="39"/>
      <c r="B25" s="49" t="s">
        <v>229</v>
      </c>
      <c r="C25" s="40"/>
      <c r="D25" s="115"/>
      <c r="E25" s="122"/>
      <c r="F25" s="125">
        <f>SUM(F23:F24)</f>
        <v>200000</v>
      </c>
    </row>
    <row r="26" spans="1:6" x14ac:dyDescent="0.25">
      <c r="A26" s="39"/>
      <c r="B26" s="49"/>
      <c r="C26" s="40"/>
      <c r="D26" s="115"/>
      <c r="E26" s="122"/>
      <c r="F26" s="125"/>
    </row>
    <row r="27" spans="1:6" ht="15.6" x14ac:dyDescent="0.3">
      <c r="A27" s="27" t="s">
        <v>205</v>
      </c>
      <c r="B27" s="48" t="s">
        <v>222</v>
      </c>
      <c r="C27" s="40"/>
      <c r="D27" s="115"/>
      <c r="E27" s="122"/>
      <c r="F27" s="122"/>
    </row>
    <row r="28" spans="1:6" x14ac:dyDescent="0.25">
      <c r="A28" s="39" t="s">
        <v>206</v>
      </c>
      <c r="B28" s="44" t="s">
        <v>134</v>
      </c>
      <c r="C28" s="40">
        <v>100</v>
      </c>
      <c r="D28" s="115" t="s">
        <v>310</v>
      </c>
      <c r="E28" s="122">
        <v>1000</v>
      </c>
      <c r="F28" s="122">
        <f>C28*E28</f>
        <v>100000</v>
      </c>
    </row>
    <row r="29" spans="1:6" x14ac:dyDescent="0.25">
      <c r="A29" s="39" t="s">
        <v>207</v>
      </c>
      <c r="B29" s="44" t="s">
        <v>134</v>
      </c>
      <c r="C29" s="40">
        <v>100</v>
      </c>
      <c r="D29" s="115" t="s">
        <v>301</v>
      </c>
      <c r="E29" s="122">
        <v>1000</v>
      </c>
      <c r="F29" s="122">
        <f>C29*E29</f>
        <v>100000</v>
      </c>
    </row>
    <row r="30" spans="1:6" x14ac:dyDescent="0.25">
      <c r="A30" s="39"/>
      <c r="B30" s="49" t="s">
        <v>230</v>
      </c>
      <c r="C30" s="40"/>
      <c r="D30" s="41"/>
      <c r="E30" s="122"/>
      <c r="F30" s="125">
        <f>SUM(F28:F29)</f>
        <v>200000</v>
      </c>
    </row>
    <row r="31" spans="1:6" x14ac:dyDescent="0.25">
      <c r="A31" s="39"/>
      <c r="B31" s="49"/>
      <c r="C31" s="40"/>
      <c r="D31" s="41"/>
      <c r="E31" s="122"/>
      <c r="F31" s="125"/>
    </row>
    <row r="32" spans="1:6" ht="15.6" x14ac:dyDescent="0.3">
      <c r="A32" s="54" t="s">
        <v>208</v>
      </c>
      <c r="B32" s="55" t="s">
        <v>223</v>
      </c>
      <c r="C32" s="56"/>
      <c r="D32" s="57"/>
      <c r="E32" s="124"/>
      <c r="F32" s="124"/>
    </row>
    <row r="33" spans="1:6" x14ac:dyDescent="0.25">
      <c r="A33" s="58" t="s">
        <v>209</v>
      </c>
      <c r="B33" s="59" t="s">
        <v>309</v>
      </c>
      <c r="C33" s="56"/>
      <c r="D33" s="57"/>
      <c r="E33" s="124"/>
      <c r="F33" s="124"/>
    </row>
    <row r="34" spans="1:6" x14ac:dyDescent="0.25">
      <c r="A34" s="61" t="s">
        <v>303</v>
      </c>
      <c r="B34" s="59" t="s">
        <v>299</v>
      </c>
      <c r="C34" s="56">
        <v>0</v>
      </c>
      <c r="D34" s="57" t="s">
        <v>301</v>
      </c>
      <c r="E34" s="124">
        <v>1000</v>
      </c>
      <c r="F34" s="124">
        <f>C3406</f>
        <v>0</v>
      </c>
    </row>
    <row r="35" spans="1:6" x14ac:dyDescent="0.25">
      <c r="A35" s="61" t="s">
        <v>304</v>
      </c>
      <c r="B35" s="59" t="s">
        <v>300</v>
      </c>
      <c r="C35" s="56">
        <v>0</v>
      </c>
      <c r="D35" s="57" t="s">
        <v>301</v>
      </c>
      <c r="E35" s="124">
        <v>1000</v>
      </c>
      <c r="F35" s="124">
        <f t="shared" ref="F35" si="0">C35*E35</f>
        <v>0</v>
      </c>
    </row>
    <row r="36" spans="1:6" x14ac:dyDescent="0.25">
      <c r="A36" s="58" t="s">
        <v>210</v>
      </c>
      <c r="B36" s="59" t="s">
        <v>302</v>
      </c>
      <c r="C36" s="56"/>
      <c r="D36" s="57"/>
      <c r="E36" s="124"/>
      <c r="F36" s="124"/>
    </row>
    <row r="37" spans="1:6" x14ac:dyDescent="0.25">
      <c r="A37" s="61" t="s">
        <v>305</v>
      </c>
      <c r="B37" s="59" t="s">
        <v>306</v>
      </c>
      <c r="C37" s="56">
        <v>0</v>
      </c>
      <c r="D37" s="57" t="s">
        <v>301</v>
      </c>
      <c r="E37" s="124">
        <v>1000</v>
      </c>
      <c r="F37" s="124">
        <f>C3409</f>
        <v>0</v>
      </c>
    </row>
    <row r="38" spans="1:6" x14ac:dyDescent="0.25">
      <c r="A38" s="61" t="s">
        <v>307</v>
      </c>
      <c r="B38" s="59" t="s">
        <v>308</v>
      </c>
      <c r="C38" s="56">
        <v>0</v>
      </c>
      <c r="D38" s="57" t="s">
        <v>79</v>
      </c>
      <c r="E38" s="124">
        <v>1000</v>
      </c>
      <c r="F38" s="124">
        <f t="shared" ref="F38" si="1">C38*E38</f>
        <v>0</v>
      </c>
    </row>
    <row r="39" spans="1:6" x14ac:dyDescent="0.25">
      <c r="A39" s="58"/>
      <c r="B39" s="60" t="s">
        <v>231</v>
      </c>
      <c r="C39" s="56"/>
      <c r="D39" s="57"/>
      <c r="E39" s="124"/>
      <c r="F39" s="126">
        <f>SUM(F33:F36)</f>
        <v>0</v>
      </c>
    </row>
    <row r="40" spans="1:6" x14ac:dyDescent="0.25">
      <c r="A40" s="39"/>
      <c r="B40" s="49"/>
      <c r="C40" s="40"/>
      <c r="D40" s="41"/>
      <c r="E40" s="122"/>
      <c r="F40" s="125"/>
    </row>
    <row r="41" spans="1:6" ht="15.6" x14ac:dyDescent="0.3">
      <c r="A41" s="27" t="s">
        <v>211</v>
      </c>
      <c r="B41" s="48" t="s">
        <v>224</v>
      </c>
      <c r="C41" s="40"/>
      <c r="D41" s="41"/>
      <c r="E41" s="122"/>
      <c r="F41" s="122"/>
    </row>
    <row r="42" spans="1:6" x14ac:dyDescent="0.25">
      <c r="A42" s="39" t="s">
        <v>212</v>
      </c>
      <c r="B42" s="44" t="s">
        <v>134</v>
      </c>
      <c r="C42" s="40">
        <v>100</v>
      </c>
      <c r="D42" s="115" t="s">
        <v>79</v>
      </c>
      <c r="E42" s="122">
        <v>1000</v>
      </c>
      <c r="F42" s="122">
        <f>C42*E42</f>
        <v>100000</v>
      </c>
    </row>
    <row r="43" spans="1:6" x14ac:dyDescent="0.25">
      <c r="A43" s="39" t="s">
        <v>213</v>
      </c>
      <c r="B43" s="44" t="s">
        <v>134</v>
      </c>
      <c r="C43" s="40">
        <v>100</v>
      </c>
      <c r="D43" s="115" t="s">
        <v>79</v>
      </c>
      <c r="E43" s="122">
        <v>1000</v>
      </c>
      <c r="F43" s="122">
        <f>C43*E43</f>
        <v>100000</v>
      </c>
    </row>
    <row r="44" spans="1:6" x14ac:dyDescent="0.25">
      <c r="A44" s="39"/>
      <c r="B44" s="49" t="s">
        <v>232</v>
      </c>
      <c r="C44" s="40"/>
      <c r="D44" s="41"/>
      <c r="E44" s="122"/>
      <c r="F44" s="125">
        <f>SUM(F42:F43)</f>
        <v>200000</v>
      </c>
    </row>
    <row r="45" spans="1:6" x14ac:dyDescent="0.25">
      <c r="A45" s="39"/>
      <c r="B45" s="49"/>
      <c r="C45" s="40"/>
      <c r="D45" s="41"/>
      <c r="E45" s="122"/>
      <c r="F45" s="125"/>
    </row>
    <row r="46" spans="1:6" ht="15.6" x14ac:dyDescent="0.3">
      <c r="A46" s="27" t="s">
        <v>214</v>
      </c>
      <c r="B46" s="48" t="s">
        <v>225</v>
      </c>
      <c r="C46" s="40"/>
      <c r="D46" s="41"/>
      <c r="E46" s="122"/>
      <c r="F46" s="122"/>
    </row>
    <row r="47" spans="1:6" x14ac:dyDescent="0.25">
      <c r="A47" s="39" t="s">
        <v>215</v>
      </c>
      <c r="B47" s="44" t="s">
        <v>134</v>
      </c>
      <c r="C47" s="40">
        <v>100</v>
      </c>
      <c r="D47" s="114" t="s">
        <v>79</v>
      </c>
      <c r="E47" s="122">
        <v>1000</v>
      </c>
      <c r="F47" s="122">
        <f>C47*E47</f>
        <v>100000</v>
      </c>
    </row>
    <row r="48" spans="1:6" x14ac:dyDescent="0.25">
      <c r="A48" s="39" t="s">
        <v>216</v>
      </c>
      <c r="B48" s="44" t="s">
        <v>134</v>
      </c>
      <c r="C48" s="40">
        <v>100</v>
      </c>
      <c r="D48" s="114" t="s">
        <v>79</v>
      </c>
      <c r="E48" s="122">
        <v>1000</v>
      </c>
      <c r="F48" s="122">
        <f>C48*E48</f>
        <v>100000</v>
      </c>
    </row>
    <row r="49" spans="1:6" x14ac:dyDescent="0.25">
      <c r="A49" s="39"/>
      <c r="B49" s="49" t="s">
        <v>233</v>
      </c>
      <c r="C49" s="40"/>
      <c r="D49" s="41"/>
      <c r="E49" s="122"/>
      <c r="F49" s="125">
        <f>SUM(F47:F48)</f>
        <v>200000</v>
      </c>
    </row>
    <row r="50" spans="1:6" x14ac:dyDescent="0.25">
      <c r="A50" s="39"/>
      <c r="B50" s="49"/>
      <c r="C50" s="40"/>
      <c r="D50" s="41"/>
      <c r="E50" s="122"/>
      <c r="F50" s="125"/>
    </row>
    <row r="51" spans="1:6" ht="15" x14ac:dyDescent="0.25">
      <c r="A51" s="28"/>
      <c r="B51" s="23"/>
      <c r="C51" s="32"/>
      <c r="D51" s="24"/>
      <c r="E51" s="6"/>
      <c r="F51" s="6"/>
    </row>
    <row r="52" spans="1:6" ht="16.2" thickBot="1" x14ac:dyDescent="0.35">
      <c r="A52" s="28"/>
      <c r="B52" s="16" t="s">
        <v>189</v>
      </c>
      <c r="C52" s="32"/>
      <c r="D52" s="24"/>
      <c r="E52" s="6"/>
      <c r="F52" s="123">
        <f>F10+F15+F20+F25+F30+F39+F44+F49</f>
        <v>1500000</v>
      </c>
    </row>
    <row r="53" spans="1:6" ht="15.6" x14ac:dyDescent="0.3">
      <c r="A53" s="28"/>
      <c r="B53" s="16"/>
      <c r="C53" s="32"/>
      <c r="D53" s="24"/>
      <c r="E53" s="6"/>
      <c r="F53" s="6"/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"/>
  <sheetViews>
    <sheetView workbookViewId="0">
      <selection activeCell="E7" sqref="E7"/>
    </sheetView>
  </sheetViews>
  <sheetFormatPr defaultRowHeight="13.2" x14ac:dyDescent="0.25"/>
  <cols>
    <col min="1" max="1" width="7.88671875" style="25" customWidth="1"/>
    <col min="2" max="2" width="33.88671875" customWidth="1"/>
    <col min="3" max="3" width="8.33203125" style="30" customWidth="1"/>
    <col min="4" max="4" width="8.33203125" customWidth="1"/>
    <col min="5" max="5" width="15" style="30" customWidth="1"/>
    <col min="6" max="6" width="16.109375" style="30" customWidth="1"/>
  </cols>
  <sheetData>
    <row r="1" spans="1:6" s="29" customFormat="1" ht="36" customHeight="1" x14ac:dyDescent="0.25">
      <c r="A1" s="117" t="str">
        <f>Tilboðsblað!A1</f>
        <v>##Verkheiti##</v>
      </c>
      <c r="B1" s="117"/>
      <c r="C1" s="117"/>
      <c r="D1" s="117"/>
      <c r="E1" s="120"/>
      <c r="F1" s="120"/>
    </row>
    <row r="2" spans="1:6" ht="16.2" thickBot="1" x14ac:dyDescent="0.35">
      <c r="A2" s="26"/>
      <c r="B2" s="21" t="s">
        <v>21</v>
      </c>
      <c r="C2" s="31"/>
      <c r="D2" s="20"/>
      <c r="E2" s="31"/>
      <c r="F2" s="31"/>
    </row>
    <row r="3" spans="1:6" s="29" customFormat="1" ht="31.5" customHeight="1" thickBot="1" x14ac:dyDescent="0.3">
      <c r="A3" s="33" t="s">
        <v>28</v>
      </c>
      <c r="B3" s="34" t="s">
        <v>22</v>
      </c>
      <c r="C3" s="35" t="s">
        <v>23</v>
      </c>
      <c r="D3" s="36" t="s">
        <v>24</v>
      </c>
      <c r="E3" s="35" t="s">
        <v>25</v>
      </c>
      <c r="F3" s="121" t="s">
        <v>26</v>
      </c>
    </row>
    <row r="4" spans="1:6" ht="15.6" x14ac:dyDescent="0.3">
      <c r="A4" s="27" t="s">
        <v>43</v>
      </c>
      <c r="B4" s="22" t="s">
        <v>12</v>
      </c>
      <c r="C4" s="32"/>
      <c r="D4" s="9"/>
      <c r="E4" s="8"/>
      <c r="F4" s="8"/>
    </row>
    <row r="5" spans="1:6" ht="15.6" x14ac:dyDescent="0.3">
      <c r="A5" s="27" t="s">
        <v>234</v>
      </c>
      <c r="B5" s="38" t="s">
        <v>295</v>
      </c>
      <c r="C5" s="32"/>
      <c r="D5" s="24"/>
      <c r="E5" s="6"/>
      <c r="F5" s="6"/>
    </row>
    <row r="6" spans="1:6" x14ac:dyDescent="0.25">
      <c r="A6" s="39" t="s">
        <v>235</v>
      </c>
      <c r="B6" s="44" t="s">
        <v>218</v>
      </c>
      <c r="C6" s="40"/>
      <c r="D6" s="41"/>
      <c r="E6" s="122"/>
      <c r="F6" s="122"/>
    </row>
    <row r="7" spans="1:6" x14ac:dyDescent="0.25">
      <c r="A7" s="61" t="s">
        <v>317</v>
      </c>
      <c r="B7" s="59" t="s">
        <v>311</v>
      </c>
      <c r="C7" s="56">
        <v>100</v>
      </c>
      <c r="D7" s="57" t="s">
        <v>301</v>
      </c>
      <c r="E7" s="124">
        <v>1000</v>
      </c>
      <c r="F7" s="124">
        <f>C7*E7</f>
        <v>100000</v>
      </c>
    </row>
    <row r="8" spans="1:6" x14ac:dyDescent="0.25">
      <c r="A8" s="61" t="s">
        <v>318</v>
      </c>
      <c r="B8" s="59" t="s">
        <v>312</v>
      </c>
      <c r="C8" s="56">
        <v>100</v>
      </c>
      <c r="D8" s="57" t="s">
        <v>301</v>
      </c>
      <c r="E8" s="124">
        <v>1000</v>
      </c>
      <c r="F8" s="124">
        <f>C8*E8</f>
        <v>100000</v>
      </c>
    </row>
    <row r="9" spans="1:6" x14ac:dyDescent="0.25">
      <c r="A9" s="39" t="s">
        <v>236</v>
      </c>
      <c r="B9" s="44" t="s">
        <v>218</v>
      </c>
      <c r="C9" s="40">
        <v>100</v>
      </c>
      <c r="D9" s="41" t="s">
        <v>301</v>
      </c>
      <c r="E9" s="122">
        <v>1000</v>
      </c>
      <c r="F9" s="122">
        <f>C9*E9</f>
        <v>100000</v>
      </c>
    </row>
    <row r="10" spans="1:6" x14ac:dyDescent="0.25">
      <c r="A10" s="39"/>
      <c r="B10" s="49" t="s">
        <v>296</v>
      </c>
      <c r="C10" s="40"/>
      <c r="D10" s="41"/>
      <c r="E10" s="122"/>
      <c r="F10" s="125">
        <f>SUM(F6:F9)</f>
        <v>300000</v>
      </c>
    </row>
    <row r="11" spans="1:6" ht="15.6" x14ac:dyDescent="0.3">
      <c r="A11" s="28"/>
      <c r="B11" s="16"/>
      <c r="C11" s="32"/>
      <c r="D11" s="24"/>
      <c r="E11" s="6"/>
      <c r="F11" s="6"/>
    </row>
    <row r="12" spans="1:6" ht="16.2" thickBot="1" x14ac:dyDescent="0.35">
      <c r="B12" s="16" t="s">
        <v>190</v>
      </c>
      <c r="C12" s="32"/>
      <c r="D12" s="24"/>
      <c r="E12" s="6"/>
      <c r="F12" s="123">
        <f>F10</f>
        <v>300000</v>
      </c>
    </row>
  </sheetData>
  <phoneticPr fontId="0" type="noConversion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Forsíða</vt:lpstr>
      <vt:lpstr>Tilboðsblað</vt:lpstr>
      <vt:lpstr>0 Hönnun og ráðgjöf</vt:lpstr>
      <vt:lpstr>1 Aðstaða og jarðvinna</vt:lpstr>
      <vt:lpstr>2 Burðarvirki</vt:lpstr>
      <vt:lpstr>3 Lagnir</vt:lpstr>
      <vt:lpstr>4 Rafkerfi</vt:lpstr>
      <vt:lpstr>5 Frágangur innanhúss</vt:lpstr>
      <vt:lpstr>6 Laus búnaður</vt:lpstr>
      <vt:lpstr>7 Frágangur utanhúss</vt:lpstr>
      <vt:lpstr>8 Frágangur lóðar</vt:lpstr>
      <vt:lpstr>9 Annað</vt:lpstr>
      <vt:lpstr>'0 Hönnun og ráðgjöf'!Print_Titles</vt:lpstr>
      <vt:lpstr>'1 Aðstaða og jarðvinna'!Print_Titles</vt:lpstr>
      <vt:lpstr>'2 Burðarvirki'!Print_Titles</vt:lpstr>
      <vt:lpstr>'3 Lagnir'!Print_Titles</vt:lpstr>
      <vt:lpstr>'4 Rafkerfi'!Print_Titles</vt:lpstr>
      <vt:lpstr>'5 Frágangur innanhúss'!Print_Titles</vt:lpstr>
      <vt:lpstr>'6 Laus búnaður'!Print_Titles</vt:lpstr>
      <vt:lpstr>'7 Frágangur utanhúss'!Print_Titles</vt:lpstr>
      <vt:lpstr>'8 Frágangur lóðar'!Print_Titles</vt:lpstr>
      <vt:lpstr>'9 Annað'!Print_Titles</vt:lpstr>
    </vt:vector>
  </TitlesOfParts>
  <Company>Framkvæmdasýsla Ríkisins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Rakel Guðmundsdóttir - FSRE</cp:lastModifiedBy>
  <cp:lastPrinted>2015-11-20T10:20:56Z</cp:lastPrinted>
  <dcterms:created xsi:type="dcterms:W3CDTF">2003-09-16T14:04:01Z</dcterms:created>
  <dcterms:modified xsi:type="dcterms:W3CDTF">2022-02-21T13:08:08Z</dcterms:modified>
</cp:coreProperties>
</file>